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6.187\share\令和６年度\03 普通会計決算統計（R5決算）\08-02 令和５年度財政状況資料集の作成\03 市町村→県\"/>
    </mc:Choice>
  </mc:AlternateContent>
  <bookViews>
    <workbookView xWindow="0" yWindow="0" windowWidth="28800" windowHeight="1195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BE36" i="10"/>
  <c r="AM36" i="10"/>
  <c r="U36" i="10"/>
  <c r="C36" i="10"/>
  <c r="BW35" i="10"/>
  <c r="BW36" i="10" s="1"/>
  <c r="BW37" i="10" s="1"/>
  <c r="BE35" i="10"/>
  <c r="AM35" i="10"/>
  <c r="U35" i="10"/>
  <c r="C35" i="10"/>
  <c r="BW34" i="10"/>
  <c r="BE34" i="10"/>
  <c r="AM34" i="10"/>
  <c r="U34" i="10"/>
  <c r="C34" i="10"/>
  <c r="CO34" i="10" l="1"/>
  <c r="CO35" i="10" s="1"/>
  <c r="CO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<sst xmlns="http://schemas.openxmlformats.org/spreadsheetml/2006/main" count="1094" uniqueCount="568">
  <si>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</si>
  <si>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</si>
  <si>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</si>
  <si>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</si>
  <si>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</si>
  <si>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</si>
  <si>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</si>
  <si>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</si>
  <si>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</si>
  <si>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</si>
  <si>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</si>
  <si>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</si>
  <si>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</si>
  <si>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</si>
  <si>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</si>
  <si>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</si>
  <si>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</si>
  <si>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</si>
  <si>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</si>
  <si>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</si>
  <si>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</si>
  <si>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</si>
  <si>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</si>
  <si>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</si>
  <si>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</si>
  <si>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</si>
  <si>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</si>
  <si>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</si>
  <si>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</si>
  <si>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</si>
  <si>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</si>
  <si>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</si>
  <si>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</si>
  <si>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</si>
  <si>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</si>
  <si>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</si>
  <si>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</si>
  <si>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</si>
  <si>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</si>
  <si>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</si>
  <si>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</si>
  <si>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</si>
  <si>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</si>
  <si>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</si>
  <si>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</si>
  <si>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</si>
  <si>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</si>
  <si>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</si>
  <si>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</si>
  <si>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</si>
  <si>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</si>
  <si>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</si>
  <si>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</si>
  <si>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</si>
  <si>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</si>
  <si>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</si>
  <si>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</si>
  <si>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</si>
  <si>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</si>
  <si>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</si>
  <si>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</si>
  <si>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</si>
  <si>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</si>
  <si>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</si>
  <si>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</si>
  <si>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</si>
  <si>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</si>
  <si>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</si>
  <si>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</si>
  <si>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</si>
  <si>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</si>
  <si>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</si>
  <si>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</si>
  <si>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</si>
  <si>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</si>
  <si>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</si>
  <si>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</si>
  <si>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</si>
  <si>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</si>
  <si>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</si>
  <si>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</si>
  <si>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</si>
  <si>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</si>
  <si>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</si>
  <si>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</si>
  <si>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</si>
  <si>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</si>
  <si>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</si>
  <si>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</si>
  <si>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</si>
  <si>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</si>
  <si>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</si>
  <si>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</si>
  <si>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</si>
  <si>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人吉市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</si>
  <si>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</si>
  <si>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</si>
  <si>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</si>
  <si>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</si>
  <si>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</si>
  <si>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</si>
  <si>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</si>
  <si>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</si>
  <si>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</si>
  <si>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</si>
  <si>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</si>
  <si>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</si>
  <si>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</si>
  <si>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</si>
  <si>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</si>
  <si>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</si>
  <si>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</si>
  <si>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</si>
  <si>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</si>
  <si>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</si>
  <si>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</si>
  <si>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</si>
  <si>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</si>
  <si>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</si>
  <si>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</si>
  <si>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</si>
  <si>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</si>
  <si>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</si>
  <si>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</si>
  <si>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</si>
  <si>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</si>
  <si>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</si>
  <si>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</si>
  <si>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</si>
  <si>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</si>
  <si>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</si>
  <si>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</si>
  <si>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</si>
  <si>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</si>
  <si>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</si>
  <si>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</si>
  <si>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</si>
  <si>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</si>
  <si>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</si>
  <si>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</si>
  <si>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</si>
  <si>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</si>
  <si>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6"/>
  </si>
  <si>
    <t>うち日本人(％)</t>
    <phoneticPr fontId="5"/>
  </si>
  <si>
    <t>-2.1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</si>
  <si>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</si>
  <si>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</si>
  <si>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</si>
  <si>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</si>
  <si>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</si>
  <si>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</si>
  <si>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</si>
  <si>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</si>
  <si>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</si>
  <si>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</si>
  <si>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</si>
  <si>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</si>
  <si>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</si>
  <si>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</si>
  <si>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</si>
  <si>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</si>
  <si>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</si>
  <si>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</si>
  <si>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</si>
  <si>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</si>
  <si>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</si>
  <si>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</si>
  <si>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</si>
  <si>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</si>
  <si>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</si>
  <si>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</si>
  <si>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</si>
  <si>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</si>
  <si>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</si>
  <si>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</si>
  <si>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</si>
  <si>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</si>
  <si>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</si>
  <si>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</si>
  <si>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</si>
  <si>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</si>
  <si>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</si>
  <si>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</si>
  <si>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</si>
  <si>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</si>
  <si>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</si>
  <si>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</si>
  <si>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</si>
  <si>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</si>
  <si>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</si>
  <si>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</si>
  <si>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</si>
  <si>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</si>
  <si>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</si>
  <si>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</si>
  <si>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</si>
  <si>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</si>
  <si>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</si>
  <si>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</si>
  <si>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</si>
  <si>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</si>
  <si>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</si>
  <si>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</si>
  <si>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</si>
  <si>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熊本県人吉市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</si>
  <si>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</si>
  <si>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</si>
  <si>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</si>
  <si>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</si>
  <si>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</si>
  <si>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</si>
  <si>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</si>
  <si>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</si>
  <si>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</si>
  <si>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</si>
  <si>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</si>
  <si>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</si>
  <si>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</si>
  <si>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</si>
  <si>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</si>
  <si>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</si>
  <si>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</si>
  <si>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</si>
  <si>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</si>
  <si>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</si>
  <si>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</si>
  <si>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</si>
  <si>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</si>
  <si>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</si>
  <si>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</si>
  <si>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</si>
  <si>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</si>
  <si>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</si>
  <si>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</si>
  <si>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</si>
  <si>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</si>
  <si>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</si>
  <si>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</si>
  <si>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</si>
  <si>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</si>
  <si>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</si>
  <si>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</si>
  <si>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</si>
  <si>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</si>
  <si>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</si>
  <si>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</si>
  <si>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</si>
  <si>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</si>
  <si>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</si>
  <si>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</si>
  <si>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</si>
  <si>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</si>
  <si>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</si>
  <si>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</si>
  <si>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</si>
  <si>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</si>
  <si>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</si>
  <si>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</si>
  <si>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</si>
  <si>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</si>
  <si>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</si>
  <si>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</si>
  <si>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</si>
  <si>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</si>
  <si>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</si>
  <si>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</si>
  <si>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</si>
  <si>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</si>
  <si>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</si>
  <si>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</si>
  <si>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</si>
  <si>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</si>
  <si>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</si>
  <si>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</si>
  <si>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</si>
  <si>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</si>
  <si>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</si>
  <si>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</si>
  <si>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</si>
  <si>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</si>
  <si>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</si>
  <si>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</si>
  <si>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</si>
  <si>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</si>
  <si>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</si>
  <si>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</si>
  <si>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</si>
  <si>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</si>
  <si>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</si>
  <si>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</si>
  <si>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</si>
  <si>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</si>
  <si>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</si>
  <si>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</si>
  <si>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</si>
  <si>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</si>
  <si>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</si>
  <si>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</si>
  <si>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</si>
  <si>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</si>
  <si>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</si>
  <si>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</si>
  <si>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</si>
  <si>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</si>
  <si>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</si>
  <si>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</si>
  <si>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</si>
  <si>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</si>
  <si>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</si>
  <si>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</si>
  <si>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</si>
  <si>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</si>
  <si>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</si>
  <si>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</si>
  <si>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</si>
  <si>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</si>
  <si>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</si>
  <si>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</si>
  <si>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</si>
  <si>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</si>
  <si>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</si>
  <si>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</si>
  <si>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</si>
  <si>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</si>
  <si>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</si>
  <si>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</si>
  <si>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</si>
  <si>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</si>
  <si>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</si>
  <si>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</si>
  <si>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</si>
  <si>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</si>
  <si>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</si>
  <si>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</si>
  <si>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</si>
  <si>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</si>
  <si>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</si>
  <si>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</si>
  <si>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</si>
  <si>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</si>
  <si>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</si>
  <si>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</si>
  <si>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</si>
  <si>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</si>
  <si>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</si>
  <si>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</si>
  <si>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</si>
  <si>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</si>
  <si>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</si>
  <si>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</si>
  <si>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</si>
  <si>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</si>
  <si>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</si>
  <si>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</si>
  <si>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</si>
  <si>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熊本県人吉市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</si>
  <si>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</si>
  <si>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</si>
  <si>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</si>
  <si>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</si>
  <si>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</si>
  <si>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</si>
  <si>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</si>
  <si>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</si>
  <si>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</si>
  <si>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</si>
  <si>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</si>
  <si>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</si>
  <si>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</si>
  <si>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</si>
  <si>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</si>
  <si>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</si>
  <si>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</si>
  <si>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</si>
  <si>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</si>
  <si>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</si>
  <si>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人吉球磨交通体系整備特別会計</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</si>
  <si>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</si>
  <si>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</si>
  <si>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</si>
  <si>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</si>
  <si>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</si>
  <si>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</si>
  <si>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</si>
  <si>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</si>
  <si>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</si>
  <si>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</si>
  <si>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</si>
  <si>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</si>
  <si>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</si>
  <si>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</si>
  <si>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</si>
  <si>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</si>
  <si>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</si>
  <si>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水道事業特別会計</t>
    <phoneticPr fontId="5"/>
  </si>
  <si>
    <t>法適用企業</t>
    <phoneticPr fontId="5"/>
  </si>
  <si>
    <t>公共下水道事業特別会計</t>
    <phoneticPr fontId="5"/>
  </si>
  <si>
    <t>工業用地造成事業特別会計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</si>
  <si>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</si>
  <si>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</si>
  <si>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</si>
  <si>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</si>
  <si>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</si>
  <si>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</si>
  <si>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</si>
  <si>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</si>
  <si>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</si>
  <si>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</si>
  <si>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</si>
  <si>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</si>
  <si>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</si>
  <si>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</si>
  <si>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</si>
  <si>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</si>
  <si>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</si>
  <si>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</si>
  <si>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</si>
  <si>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</si>
  <si>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</si>
  <si>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</si>
  <si>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</si>
  <si>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</si>
  <si>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</si>
  <si>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</si>
  <si>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</si>
  <si>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</si>
  <si>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</si>
  <si>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</si>
  <si>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</si>
  <si>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</si>
  <si>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</si>
  <si>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</si>
  <si>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</si>
  <si>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</si>
  <si>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</si>
  <si>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</si>
  <si>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</si>
  <si>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</si>
  <si>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</si>
  <si>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</si>
  <si>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</si>
  <si>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</si>
  <si>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</si>
  <si>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</si>
  <si>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</si>
  <si>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</si>
  <si>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</si>
  <si>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</si>
  <si>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</si>
  <si>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</si>
  <si>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</si>
  <si>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</si>
  <si>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</si>
  <si>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</si>
  <si>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</si>
  <si>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</si>
  <si>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</si>
  <si>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</si>
  <si>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</si>
  <si>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</si>
  <si>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</si>
  <si>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</si>
  <si>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</si>
  <si>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</si>
  <si>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</si>
  <si>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</si>
  <si>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</si>
  <si>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</si>
  <si>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</si>
  <si>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</si>
  <si>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</si>
  <si>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</si>
  <si>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</si>
  <si>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</si>
  <si>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</si>
  <si>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</si>
  <si>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</si>
  <si>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</si>
  <si>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</si>
  <si>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</si>
  <si>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</si>
  <si>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</si>
  <si>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</si>
  <si>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</si>
  <si>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</si>
  <si>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</si>
  <si>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</si>
  <si>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</si>
  <si>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</si>
  <si>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</si>
  <si>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</si>
  <si>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</si>
  <si>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</si>
  <si>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</si>
  <si>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</si>
  <si>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</si>
  <si>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</si>
  <si>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</si>
  <si>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</si>
  <si>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</si>
  <si>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</si>
  <si>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</si>
  <si>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</si>
  <si>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</si>
  <si>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</si>
  <si>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</si>
  <si>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</si>
  <si>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</si>
  <si>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</si>
  <si>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</si>
  <si>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</si>
  <si>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</si>
  <si>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</si>
  <si>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</si>
  <si>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</si>
  <si>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</si>
  <si>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</si>
  <si>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</si>
  <si>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</si>
  <si>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</si>
  <si>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</si>
  <si>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</si>
  <si>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</si>
  <si>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</si>
  <si>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</si>
  <si>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</si>
  <si>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</si>
  <si>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</si>
  <si>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</si>
  <si>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</si>
  <si>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</si>
  <si>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</si>
  <si>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</si>
  <si>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</si>
  <si>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</si>
  <si>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2.87</t>
  </si>
  <si>
    <t>▲ 5.15</t>
  </si>
  <si>
    <t>公共用地先行取得事業特別会計</t>
  </si>
  <si>
    <t>▲ 0.00</t>
  </si>
  <si>
    <t>▲ 0.11</t>
  </si>
  <si>
    <t>一般会計</t>
  </si>
  <si>
    <t>水道事業特別会計</t>
  </si>
  <si>
    <t>公共下水道事業特別会計</t>
  </si>
  <si>
    <t>国民健康保険事業特別会計</t>
  </si>
  <si>
    <t>介護保険特別会計</t>
  </si>
  <si>
    <t>後期高齢者医療特別会計</t>
  </si>
  <si>
    <t>人吉球磨交通体系整備特別会計</t>
  </si>
  <si>
    <t>その他会計（赤字）</t>
  </si>
  <si>
    <t>その他会計（黒字）</t>
  </si>
  <si>
    <t>R01</t>
    <phoneticPr fontId="5"/>
  </si>
  <si>
    <t>R02</t>
    <phoneticPr fontId="5"/>
  </si>
  <si>
    <t>R03</t>
    <phoneticPr fontId="5"/>
  </si>
  <si>
    <t>R04</t>
    <phoneticPr fontId="5"/>
  </si>
  <si>
    <t>R05</t>
    <phoneticPr fontId="5"/>
  </si>
  <si>
    <t>-</t>
    <phoneticPr fontId="2"/>
  </si>
  <si>
    <t>人吉球磨広域行政組合</t>
    <rPh sb="0" eb="10">
      <t>ヒトヨシクマコウイキギョウセイクミアイ</t>
    </rPh>
    <phoneticPr fontId="2"/>
  </si>
  <si>
    <t>熊本県後期高齢者医療広域連合（一般会計）</t>
    <rPh sb="0" eb="14">
      <t>クマモトケンコウキコウレイシャイリョウコウイキレンゴウ</t>
    </rPh>
    <rPh sb="15" eb="19">
      <t>イッパンカイケイ</t>
    </rPh>
    <phoneticPr fontId="2"/>
  </si>
  <si>
    <t>熊本県後期高齢者医療広域連合（後期高齢者医療特別会計）</t>
    <rPh sb="0" eb="14">
      <t>クマモトケンコウキコウレイシャイリョウコウイキレンゴウ</t>
    </rPh>
    <rPh sb="15" eb="22">
      <t>コウキコウレイシャイリョウ</t>
    </rPh>
    <rPh sb="22" eb="26">
      <t>トクベツカイケイ</t>
    </rPh>
    <phoneticPr fontId="2"/>
  </si>
  <si>
    <t>くま川鉄道株式会社</t>
    <rPh sb="2" eb="3">
      <t>カワ</t>
    </rPh>
    <rPh sb="3" eb="5">
      <t>テツドウ</t>
    </rPh>
    <rPh sb="5" eb="9">
      <t>カブシキカイシャ</t>
    </rPh>
    <phoneticPr fontId="2"/>
  </si>
  <si>
    <t>球磨川くだり株式会社</t>
    <rPh sb="0" eb="3">
      <t>クマガワ</t>
    </rPh>
    <rPh sb="6" eb="10">
      <t>カブシキカイシャ</t>
    </rPh>
    <phoneticPr fontId="2"/>
  </si>
  <si>
    <t>球磨焼酎リサイクリーン株式会社</t>
    <rPh sb="0" eb="4">
      <t>クマショウチュウ</t>
    </rPh>
    <rPh sb="11" eb="15">
      <t>カブシキカイシャ</t>
    </rPh>
    <phoneticPr fontId="2"/>
  </si>
  <si>
    <t>人吉応援団基金</t>
    <rPh sb="0" eb="7">
      <t>ヒトヨシオウエンダンキキン</t>
    </rPh>
    <phoneticPr fontId="5"/>
  </si>
  <si>
    <t>人吉球磨地域交通体系整備基金</t>
    <rPh sb="0" eb="2">
      <t>ヒトヨシ</t>
    </rPh>
    <rPh sb="2" eb="4">
      <t>クマ</t>
    </rPh>
    <rPh sb="4" eb="6">
      <t>チイキ</t>
    </rPh>
    <rPh sb="6" eb="8">
      <t>コウツウ</t>
    </rPh>
    <rPh sb="8" eb="10">
      <t>タイケイ</t>
    </rPh>
    <rPh sb="10" eb="14">
      <t>セイビキキン</t>
    </rPh>
    <phoneticPr fontId="2"/>
  </si>
  <si>
    <t>人吉市森林環境整備基金</t>
    <rPh sb="0" eb="7">
      <t>ヒトヨシシシンリンカンキョウ</t>
    </rPh>
    <rPh sb="7" eb="11">
      <t>セイビキキン</t>
    </rPh>
    <phoneticPr fontId="2"/>
  </si>
  <si>
    <t>人吉市環境対策基金</t>
    <rPh sb="0" eb="9">
      <t>ヒトヨシシカンキョウタイサクキキン</t>
    </rPh>
    <phoneticPr fontId="2"/>
  </si>
  <si>
    <t>人吉市庁舎建設等基金</t>
    <rPh sb="0" eb="2">
      <t>ヒトヨシ</t>
    </rPh>
    <rPh sb="2" eb="3">
      <t>シ</t>
    </rPh>
    <rPh sb="3" eb="5">
      <t>チョウシャ</t>
    </rPh>
    <rPh sb="5" eb="7">
      <t>ケンセツ</t>
    </rPh>
    <rPh sb="7" eb="8">
      <t>トウ</t>
    </rPh>
    <rPh sb="8" eb="10">
      <t>キキン</t>
    </rPh>
    <phoneticPr fontId="2"/>
  </si>
  <si>
    <t>人吉下球磨消防組合</t>
    <rPh sb="0" eb="2">
      <t>ヒトヨシ</t>
    </rPh>
    <rPh sb="2" eb="3">
      <t>シモ</t>
    </rPh>
    <rPh sb="3" eb="5">
      <t>クマ</t>
    </rPh>
    <rPh sb="5" eb="7">
      <t>ショウボウ</t>
    </rPh>
    <rPh sb="7" eb="9">
      <t>クミアイ</t>
    </rPh>
    <phoneticPr fontId="2"/>
  </si>
  <si>
    <t>繰越明許36,300千円</t>
    <rPh sb="0" eb="4">
      <t>クリコシメイキョ</t>
    </rPh>
    <rPh sb="10" eb="12">
      <t>センエン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</si>
</sst>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79288</c:v>
                </c:pt>
                <c:pt idx="1">
                  <c:v>84962</c:v>
                </c:pt>
                <c:pt idx="2">
                  <c:v>71279</c:v>
                </c:pt>
                <c:pt idx="3">
                  <c:v>74994</c:v>
                </c:pt>
                <c:pt idx="4">
                  <c:v>71849</c:v>
                </c:pt>
              </c:numCache>
            </c:numRef>
          </c:val>
          <c:smooth val="0"/>
          <c:extLst>
            <c:ext xmlns:c16="http://schemas.microsoft.com/office/drawing/2014/chart" uri="{C3380CC4-5D6E-409C-BE32-E72D297353CC}">
              <c16:uniqueId val="{00000000-5320-43CC-BD8C-BA9189FC502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108729</c:v>
                </c:pt>
                <c:pt idx="1">
                  <c:v>22742</c:v>
                </c:pt>
                <c:pt idx="2">
                  <c:v>140333</c:v>
                </c:pt>
                <c:pt idx="3">
                  <c:v>65115</c:v>
                </c:pt>
                <c:pt idx="4">
                  <c:v>164292</c:v>
                </c:pt>
              </c:numCache>
            </c:numRef>
          </c:val>
          <c:smooth val="0"/>
          <c:extLst>
            <c:ext xmlns:c16="http://schemas.microsoft.com/office/drawing/2014/chart" uri="{C3380CC4-5D6E-409C-BE32-E72D297353CC}">
              <c16:uniqueId val="{00000001-5320-43CC-BD8C-BA9189FC502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3.62</c:v>
                </c:pt>
                <c:pt idx="1">
                  <c:v>13.2</c:v>
                </c:pt>
                <c:pt idx="2">
                  <c:v>3.34</c:v>
                </c:pt>
                <c:pt idx="3">
                  <c:v>10.51</c:v>
                </c:pt>
                <c:pt idx="4">
                  <c:v>13.27</c:v>
                </c:pt>
              </c:numCache>
            </c:numRef>
          </c:val>
          <c:extLst>
            <c:ext xmlns:c16="http://schemas.microsoft.com/office/drawing/2014/chart" uri="{C3380CC4-5D6E-409C-BE32-E72D297353CC}">
              <c16:uniqueId val="{00000000-7F6B-44FD-8E86-BDDFC25F472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1.66</c:v>
                </c:pt>
                <c:pt idx="1">
                  <c:v>2.21</c:v>
                </c:pt>
                <c:pt idx="2">
                  <c:v>6.4</c:v>
                </c:pt>
                <c:pt idx="3">
                  <c:v>8.1</c:v>
                </c:pt>
                <c:pt idx="4">
                  <c:v>10.35</c:v>
                </c:pt>
              </c:numCache>
            </c:numRef>
          </c:val>
          <c:extLst>
            <c:ext xmlns:c16="http://schemas.microsoft.com/office/drawing/2014/chart" uri="{C3380CC4-5D6E-409C-BE32-E72D297353CC}">
              <c16:uniqueId val="{00000001-7F6B-44FD-8E86-BDDFC25F472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-2.87</c:v>
                </c:pt>
                <c:pt idx="1">
                  <c:v>10.26</c:v>
                </c:pt>
                <c:pt idx="2">
                  <c:v>-5.15</c:v>
                </c:pt>
                <c:pt idx="3">
                  <c:v>8.61</c:v>
                </c:pt>
                <c:pt idx="4">
                  <c:v>5.2</c:v>
                </c:pt>
              </c:numCache>
            </c:numRef>
          </c:val>
          <c:smooth val="0"/>
          <c:extLst>
            <c:ext xmlns:c16="http://schemas.microsoft.com/office/drawing/2014/chart" uri="{C3380CC4-5D6E-409C-BE32-E72D297353CC}">
              <c16:uniqueId val="{00000002-7F6B-44FD-8E86-BDDFC25F472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47ED-48D5-8896-2531412AFCC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7ED-48D5-8896-2531412AFCCB}"/>
            </c:ext>
          </c:extLst>
        </c:ser>
        <c:ser>
          <c:idx val="2"/>
          <c:order val="2"/>
          <c:tx>
            <c:strRef>
              <c:f>データシート!$A$29</c:f>
              <c:strCache>
                <c:ptCount val="1"/>
                <c:pt idx="0">
                  <c:v>人吉球磨交通体系整備特別会計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47ED-48D5-8896-2531412AFCCB}"/>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0.13</c:v>
                </c:pt>
                <c:pt idx="2">
                  <c:v>#N/A</c:v>
                </c:pt>
                <c:pt idx="3">
                  <c:v>0.08</c:v>
                </c:pt>
                <c:pt idx="4">
                  <c:v>#N/A</c:v>
                </c:pt>
                <c:pt idx="5">
                  <c:v>0.12</c:v>
                </c:pt>
                <c:pt idx="6">
                  <c:v>#N/A</c:v>
                </c:pt>
                <c:pt idx="7">
                  <c:v>0.15</c:v>
                </c:pt>
                <c:pt idx="8">
                  <c:v>#N/A</c:v>
                </c:pt>
                <c:pt idx="9">
                  <c:v>0.16</c:v>
                </c:pt>
              </c:numCache>
            </c:numRef>
          </c:val>
          <c:extLst>
            <c:ext xmlns:c16="http://schemas.microsoft.com/office/drawing/2014/chart" uri="{C3380CC4-5D6E-409C-BE32-E72D297353CC}">
              <c16:uniqueId val="{00000003-47ED-48D5-8896-2531412AFCCB}"/>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2.3199999999999998</c:v>
                </c:pt>
                <c:pt idx="2">
                  <c:v>#N/A</c:v>
                </c:pt>
                <c:pt idx="3">
                  <c:v>1.48</c:v>
                </c:pt>
                <c:pt idx="4">
                  <c:v>#N/A</c:v>
                </c:pt>
                <c:pt idx="5">
                  <c:v>3.27</c:v>
                </c:pt>
                <c:pt idx="6">
                  <c:v>#N/A</c:v>
                </c:pt>
                <c:pt idx="7">
                  <c:v>4.25</c:v>
                </c:pt>
                <c:pt idx="8">
                  <c:v>#N/A</c:v>
                </c:pt>
                <c:pt idx="9">
                  <c:v>3.33</c:v>
                </c:pt>
              </c:numCache>
            </c:numRef>
          </c:val>
          <c:extLst>
            <c:ext xmlns:c16="http://schemas.microsoft.com/office/drawing/2014/chart" uri="{C3380CC4-5D6E-409C-BE32-E72D297353CC}">
              <c16:uniqueId val="{00000004-47ED-48D5-8896-2531412AFCCB}"/>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3.03</c:v>
                </c:pt>
                <c:pt idx="2">
                  <c:v>#N/A</c:v>
                </c:pt>
                <c:pt idx="3">
                  <c:v>3.78</c:v>
                </c:pt>
                <c:pt idx="4">
                  <c:v>#N/A</c:v>
                </c:pt>
                <c:pt idx="5">
                  <c:v>2.6</c:v>
                </c:pt>
                <c:pt idx="6">
                  <c:v>#N/A</c:v>
                </c:pt>
                <c:pt idx="7">
                  <c:v>3.69</c:v>
                </c:pt>
                <c:pt idx="8">
                  <c:v>#N/A</c:v>
                </c:pt>
                <c:pt idx="9">
                  <c:v>3.67</c:v>
                </c:pt>
              </c:numCache>
            </c:numRef>
          </c:val>
          <c:extLst>
            <c:ext xmlns:c16="http://schemas.microsoft.com/office/drawing/2014/chart" uri="{C3380CC4-5D6E-409C-BE32-E72D297353CC}">
              <c16:uniqueId val="{00000005-47ED-48D5-8896-2531412AFCCB}"/>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2.68</c:v>
                </c:pt>
                <c:pt idx="2">
                  <c:v>#N/A</c:v>
                </c:pt>
                <c:pt idx="3">
                  <c:v>1.8</c:v>
                </c:pt>
                <c:pt idx="4">
                  <c:v>#N/A</c:v>
                </c:pt>
                <c:pt idx="5">
                  <c:v>0.72</c:v>
                </c:pt>
                <c:pt idx="6">
                  <c:v>#N/A</c:v>
                </c:pt>
                <c:pt idx="7">
                  <c:v>1.06</c:v>
                </c:pt>
                <c:pt idx="8">
                  <c:v>#N/A</c:v>
                </c:pt>
                <c:pt idx="9">
                  <c:v>4.82</c:v>
                </c:pt>
              </c:numCache>
            </c:numRef>
          </c:val>
          <c:extLst>
            <c:ext xmlns:c16="http://schemas.microsoft.com/office/drawing/2014/chart" uri="{C3380CC4-5D6E-409C-BE32-E72D297353CC}">
              <c16:uniqueId val="{00000006-47ED-48D5-8896-2531412AFCCB}"/>
            </c:ext>
          </c:extLst>
        </c:ser>
        <c:ser>
          <c:idx val="7"/>
          <c:order val="7"/>
          <c:tx>
            <c:strRef>
              <c:f>データシート!$A$34</c:f>
              <c:strCache>
                <c:ptCount val="1"/>
                <c:pt idx="0">
                  <c:v>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8.6999999999999993</c:v>
                </c:pt>
                <c:pt idx="2">
                  <c:v>#N/A</c:v>
                </c:pt>
                <c:pt idx="3">
                  <c:v>8.9</c:v>
                </c:pt>
                <c:pt idx="4">
                  <c:v>#N/A</c:v>
                </c:pt>
                <c:pt idx="5">
                  <c:v>8.4</c:v>
                </c:pt>
                <c:pt idx="6">
                  <c:v>#N/A</c:v>
                </c:pt>
                <c:pt idx="7">
                  <c:v>8.19</c:v>
                </c:pt>
                <c:pt idx="8">
                  <c:v>#N/A</c:v>
                </c:pt>
                <c:pt idx="9">
                  <c:v>7.58</c:v>
                </c:pt>
              </c:numCache>
            </c:numRef>
          </c:val>
          <c:extLst>
            <c:ext xmlns:c16="http://schemas.microsoft.com/office/drawing/2014/chart" uri="{C3380CC4-5D6E-409C-BE32-E72D297353CC}">
              <c16:uniqueId val="{00000007-47ED-48D5-8896-2531412AFCC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3.61</c:v>
                </c:pt>
                <c:pt idx="2">
                  <c:v>#N/A</c:v>
                </c:pt>
                <c:pt idx="3">
                  <c:v>13.2</c:v>
                </c:pt>
                <c:pt idx="4">
                  <c:v>#N/A</c:v>
                </c:pt>
                <c:pt idx="5">
                  <c:v>3.33</c:v>
                </c:pt>
                <c:pt idx="6">
                  <c:v>#N/A</c:v>
                </c:pt>
                <c:pt idx="7">
                  <c:v>10.5</c:v>
                </c:pt>
                <c:pt idx="8">
                  <c:v>#N/A</c:v>
                </c:pt>
                <c:pt idx="9">
                  <c:v>13.38</c:v>
                </c:pt>
              </c:numCache>
            </c:numRef>
          </c:val>
          <c:extLst>
            <c:ext xmlns:c16="http://schemas.microsoft.com/office/drawing/2014/chart" uri="{C3380CC4-5D6E-409C-BE32-E72D297353CC}">
              <c16:uniqueId val="{00000008-47ED-48D5-8896-2531412AFCCB}"/>
            </c:ext>
          </c:extLst>
        </c:ser>
        <c:ser>
          <c:idx val="9"/>
          <c:order val="9"/>
          <c:tx>
            <c:strRef>
              <c:f>データシート!$A$36</c:f>
              <c:strCache>
                <c:ptCount val="1"/>
                <c:pt idx="0">
                  <c:v>公共用地先行取得事業特別会計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0</c:v>
                </c:pt>
                <c:pt idx="1">
                  <c:v>0</c:v>
                </c:pt>
                <c:pt idx="2">
                  <c:v>0</c:v>
                </c:pt>
                <c:pt idx="3">
                  <c:v>0</c:v>
                </c:pt>
                <c:pt idx="4">
                  <c:v>0</c:v>
                </c:pt>
                <c:pt idx="5">
                  <c:v>0</c:v>
                </c:pt>
                <c:pt idx="6">
                  <c:v>#N/A</c:v>
                </c:pt>
                <c:pt idx="7">
                  <c:v>0</c:v>
                </c:pt>
                <c:pt idx="8">
                  <c:v>0.11</c:v>
                </c:pt>
                <c:pt idx="9">
                  <c:v>#N/A</c:v>
                </c:pt>
              </c:numCache>
            </c:numRef>
          </c:val>
          <c:extLst>
            <c:ext xmlns:c16="http://schemas.microsoft.com/office/drawing/2014/chart" uri="{C3380CC4-5D6E-409C-BE32-E72D297353CC}">
              <c16:uniqueId val="{00000009-47ED-48D5-8896-2531412AFCC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1389</c:v>
                </c:pt>
                <c:pt idx="5">
                  <c:v>1380</c:v>
                </c:pt>
                <c:pt idx="8">
                  <c:v>1317</c:v>
                </c:pt>
                <c:pt idx="11">
                  <c:v>1772</c:v>
                </c:pt>
                <c:pt idx="14">
                  <c:v>2058</c:v>
                </c:pt>
              </c:numCache>
            </c:numRef>
          </c:val>
          <c:extLst>
            <c:ext xmlns:c16="http://schemas.microsoft.com/office/drawing/2014/chart" uri="{C3380CC4-5D6E-409C-BE32-E72D297353CC}">
              <c16:uniqueId val="{00000000-8942-4E26-B49C-D9C7C5CF95B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942-4E26-B49C-D9C7C5CF95B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942-4E26-B49C-D9C7C5CF95B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233</c:v>
                </c:pt>
                <c:pt idx="3">
                  <c:v>217</c:v>
                </c:pt>
                <c:pt idx="6">
                  <c:v>190</c:v>
                </c:pt>
                <c:pt idx="9">
                  <c:v>111</c:v>
                </c:pt>
                <c:pt idx="12">
                  <c:v>114</c:v>
                </c:pt>
              </c:numCache>
            </c:numRef>
          </c:val>
          <c:extLst>
            <c:ext xmlns:c16="http://schemas.microsoft.com/office/drawing/2014/chart" uri="{C3380CC4-5D6E-409C-BE32-E72D297353CC}">
              <c16:uniqueId val="{00000003-8942-4E26-B49C-D9C7C5CF95B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128</c:v>
                </c:pt>
                <c:pt idx="3">
                  <c:v>189</c:v>
                </c:pt>
                <c:pt idx="6">
                  <c:v>141</c:v>
                </c:pt>
                <c:pt idx="9">
                  <c:v>121</c:v>
                </c:pt>
                <c:pt idx="12">
                  <c:v>144</c:v>
                </c:pt>
              </c:numCache>
            </c:numRef>
          </c:val>
          <c:extLst>
            <c:ext xmlns:c16="http://schemas.microsoft.com/office/drawing/2014/chart" uri="{C3380CC4-5D6E-409C-BE32-E72D297353CC}">
              <c16:uniqueId val="{00000004-8942-4E26-B49C-D9C7C5CF95B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942-4E26-B49C-D9C7C5CF95B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942-4E26-B49C-D9C7C5CF95B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1412</c:v>
                </c:pt>
                <c:pt idx="3">
                  <c:v>1411</c:v>
                </c:pt>
                <c:pt idx="6">
                  <c:v>1524</c:v>
                </c:pt>
                <c:pt idx="9">
                  <c:v>2242</c:v>
                </c:pt>
                <c:pt idx="12">
                  <c:v>2430</c:v>
                </c:pt>
              </c:numCache>
            </c:numRef>
          </c:val>
          <c:extLst>
            <c:ext xmlns:c16="http://schemas.microsoft.com/office/drawing/2014/chart" uri="{C3380CC4-5D6E-409C-BE32-E72D297353CC}">
              <c16:uniqueId val="{00000007-8942-4E26-B49C-D9C7C5CF95B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384</c:v>
                </c:pt>
                <c:pt idx="2">
                  <c:v>#N/A</c:v>
                </c:pt>
                <c:pt idx="3">
                  <c:v>#N/A</c:v>
                </c:pt>
                <c:pt idx="4">
                  <c:v>437</c:v>
                </c:pt>
                <c:pt idx="5">
                  <c:v>#N/A</c:v>
                </c:pt>
                <c:pt idx="6">
                  <c:v>#N/A</c:v>
                </c:pt>
                <c:pt idx="7">
                  <c:v>538</c:v>
                </c:pt>
                <c:pt idx="8">
                  <c:v>#N/A</c:v>
                </c:pt>
                <c:pt idx="9">
                  <c:v>#N/A</c:v>
                </c:pt>
                <c:pt idx="10">
                  <c:v>702</c:v>
                </c:pt>
                <c:pt idx="11">
                  <c:v>#N/A</c:v>
                </c:pt>
                <c:pt idx="12">
                  <c:v>#N/A</c:v>
                </c:pt>
                <c:pt idx="13">
                  <c:v>630</c:v>
                </c:pt>
                <c:pt idx="14">
                  <c:v>#N/A</c:v>
                </c:pt>
              </c:numCache>
            </c:numRef>
          </c:val>
          <c:smooth val="0"/>
          <c:extLst>
            <c:ext xmlns:c16="http://schemas.microsoft.com/office/drawing/2014/chart" uri="{C3380CC4-5D6E-409C-BE32-E72D297353CC}">
              <c16:uniqueId val="{00000008-8942-4E26-B49C-D9C7C5CF95B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11995</c:v>
                </c:pt>
                <c:pt idx="5">
                  <c:v>14349</c:v>
                </c:pt>
                <c:pt idx="8">
                  <c:v>19646</c:v>
                </c:pt>
                <c:pt idx="11">
                  <c:v>19852</c:v>
                </c:pt>
                <c:pt idx="14">
                  <c:v>20244</c:v>
                </c:pt>
              </c:numCache>
            </c:numRef>
          </c:val>
          <c:extLst>
            <c:ext xmlns:c16="http://schemas.microsoft.com/office/drawing/2014/chart" uri="{C3380CC4-5D6E-409C-BE32-E72D297353CC}">
              <c16:uniqueId val="{00000000-484A-4826-A547-F0C4D6EC301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1797</c:v>
                </c:pt>
                <c:pt idx="5">
                  <c:v>1694</c:v>
                </c:pt>
                <c:pt idx="8">
                  <c:v>1274</c:v>
                </c:pt>
                <c:pt idx="11">
                  <c:v>1698</c:v>
                </c:pt>
                <c:pt idx="14">
                  <c:v>2422</c:v>
                </c:pt>
              </c:numCache>
            </c:numRef>
          </c:val>
          <c:extLst>
            <c:ext xmlns:c16="http://schemas.microsoft.com/office/drawing/2014/chart" uri="{C3380CC4-5D6E-409C-BE32-E72D297353CC}">
              <c16:uniqueId val="{00000001-484A-4826-A547-F0C4D6EC301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1842</c:v>
                </c:pt>
                <c:pt idx="5">
                  <c:v>4277</c:v>
                </c:pt>
                <c:pt idx="8">
                  <c:v>5640</c:v>
                </c:pt>
                <c:pt idx="11">
                  <c:v>5720</c:v>
                </c:pt>
                <c:pt idx="14">
                  <c:v>6384</c:v>
                </c:pt>
              </c:numCache>
            </c:numRef>
          </c:val>
          <c:extLst>
            <c:ext xmlns:c16="http://schemas.microsoft.com/office/drawing/2014/chart" uri="{C3380CC4-5D6E-409C-BE32-E72D297353CC}">
              <c16:uniqueId val="{00000002-484A-4826-A547-F0C4D6EC301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84A-4826-A547-F0C4D6EC301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84A-4826-A547-F0C4D6EC301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84A-4826-A547-F0C4D6EC301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2451</c:v>
                </c:pt>
                <c:pt idx="3">
                  <c:v>2472</c:v>
                </c:pt>
                <c:pt idx="6">
                  <c:v>2438</c:v>
                </c:pt>
                <c:pt idx="9">
                  <c:v>2373</c:v>
                </c:pt>
                <c:pt idx="12">
                  <c:v>2352</c:v>
                </c:pt>
              </c:numCache>
            </c:numRef>
          </c:val>
          <c:extLst>
            <c:ext xmlns:c16="http://schemas.microsoft.com/office/drawing/2014/chart" uri="{C3380CC4-5D6E-409C-BE32-E72D297353CC}">
              <c16:uniqueId val="{00000006-484A-4826-A547-F0C4D6EC301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778</c:v>
                </c:pt>
                <c:pt idx="3">
                  <c:v>768</c:v>
                </c:pt>
                <c:pt idx="6">
                  <c:v>594</c:v>
                </c:pt>
                <c:pt idx="9">
                  <c:v>691</c:v>
                </c:pt>
                <c:pt idx="12">
                  <c:v>941</c:v>
                </c:pt>
              </c:numCache>
            </c:numRef>
          </c:val>
          <c:extLst>
            <c:ext xmlns:c16="http://schemas.microsoft.com/office/drawing/2014/chart" uri="{C3380CC4-5D6E-409C-BE32-E72D297353CC}">
              <c16:uniqueId val="{00000007-484A-4826-A547-F0C4D6EC301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1245</c:v>
                </c:pt>
                <c:pt idx="3">
                  <c:v>2052</c:v>
                </c:pt>
                <c:pt idx="6">
                  <c:v>1408</c:v>
                </c:pt>
                <c:pt idx="9">
                  <c:v>1315</c:v>
                </c:pt>
                <c:pt idx="12">
                  <c:v>1126</c:v>
                </c:pt>
              </c:numCache>
            </c:numRef>
          </c:val>
          <c:extLst>
            <c:ext xmlns:c16="http://schemas.microsoft.com/office/drawing/2014/chart" uri="{C3380CC4-5D6E-409C-BE32-E72D297353CC}">
              <c16:uniqueId val="{00000008-484A-4826-A547-F0C4D6EC301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84A-4826-A547-F0C4D6EC301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16111</c:v>
                </c:pt>
                <c:pt idx="3">
                  <c:v>17990</c:v>
                </c:pt>
                <c:pt idx="6">
                  <c:v>24173</c:v>
                </c:pt>
                <c:pt idx="9">
                  <c:v>24164</c:v>
                </c:pt>
                <c:pt idx="12">
                  <c:v>25357</c:v>
                </c:pt>
              </c:numCache>
            </c:numRef>
          </c:val>
          <c:extLst>
            <c:ext xmlns:c16="http://schemas.microsoft.com/office/drawing/2014/chart" uri="{C3380CC4-5D6E-409C-BE32-E72D297353CC}">
              <c16:uniqueId val="{0000000A-484A-4826-A547-F0C4D6EC301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4950</c:v>
                </c:pt>
                <c:pt idx="2">
                  <c:v>#N/A</c:v>
                </c:pt>
                <c:pt idx="3">
                  <c:v>#N/A</c:v>
                </c:pt>
                <c:pt idx="4">
                  <c:v>2962</c:v>
                </c:pt>
                <c:pt idx="5">
                  <c:v>#N/A</c:v>
                </c:pt>
                <c:pt idx="6">
                  <c:v>#N/A</c:v>
                </c:pt>
                <c:pt idx="7">
                  <c:v>2055</c:v>
                </c:pt>
                <c:pt idx="8">
                  <c:v>#N/A</c:v>
                </c:pt>
                <c:pt idx="9">
                  <c:v>#N/A</c:v>
                </c:pt>
                <c:pt idx="10">
                  <c:v>1272</c:v>
                </c:pt>
                <c:pt idx="11">
                  <c:v>#N/A</c:v>
                </c:pt>
                <c:pt idx="12">
                  <c:v>#N/A</c:v>
                </c:pt>
                <c:pt idx="13">
                  <c:v>727</c:v>
                </c:pt>
                <c:pt idx="14">
                  <c:v>#N/A</c:v>
                </c:pt>
              </c:numCache>
            </c:numRef>
          </c:val>
          <c:smooth val="0"/>
          <c:extLst>
            <c:ext xmlns:c16="http://schemas.microsoft.com/office/drawing/2014/chart" uri="{C3380CC4-5D6E-409C-BE32-E72D297353CC}">
              <c16:uniqueId val="{0000000B-484A-4826-A547-F0C4D6EC301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600</c:v>
                </c:pt>
                <c:pt idx="1">
                  <c:v>740</c:v>
                </c:pt>
                <c:pt idx="2">
                  <c:v>955</c:v>
                </c:pt>
              </c:numCache>
            </c:numRef>
          </c:val>
          <c:extLst>
            <c:ext xmlns:c16="http://schemas.microsoft.com/office/drawing/2014/chart" uri="{C3380CC4-5D6E-409C-BE32-E72D297353CC}">
              <c16:uniqueId val="{00000000-5895-4CAA-A018-DCAE33DC470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2629</c:v>
                </c:pt>
                <c:pt idx="1">
                  <c:v>2618</c:v>
                </c:pt>
                <c:pt idx="2">
                  <c:v>2889</c:v>
                </c:pt>
              </c:numCache>
            </c:numRef>
          </c:val>
          <c:extLst>
            <c:ext xmlns:c16="http://schemas.microsoft.com/office/drawing/2014/chart" uri="{C3380CC4-5D6E-409C-BE32-E72D297353CC}">
              <c16:uniqueId val="{00000001-5895-4CAA-A018-DCAE33DC470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1768</c:v>
                </c:pt>
                <c:pt idx="1">
                  <c:v>1733</c:v>
                </c:pt>
                <c:pt idx="2">
                  <c:v>1786</c:v>
                </c:pt>
              </c:numCache>
            </c:numRef>
          </c:val>
          <c:extLst>
            <c:ext xmlns:c16="http://schemas.microsoft.com/office/drawing/2014/chart" uri="{C3380CC4-5D6E-409C-BE32-E72D297353CC}">
              <c16:uniqueId val="{00000002-5895-4CAA-A018-DCAE33DC470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元利償還金については災害復旧事業債や県貸付金の影響により増額となっており、それに伴う算入公債費等についても特定財源や災害復旧費等にかかる基準財政需要額が増額となっている。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今後令和２年７月豪雨の災害復旧における元利償還の増、復興事業による地方債の発行の増が見込まれることから、事業実施の適正化を図り、公債費を抑制する必要がある。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災害公営住宅建設事業やくま川鉄道災害復旧資金貸付金事業により地方債の現在高は増額となっている。また、一部事務組合負担等見込額もごみ処理施設延命化改修事業により増となっている。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ただし、充当可能基金に積み立てを行ったこと、くま川鉄道災害復旧資金貸付金の返還、災害公営住宅の補助金等の増による充当可能特定歳入の増、基準財政需要額算入見込額における公債費や清掃費等の増により、充当可能財源等が将来負担額の増を上回ったことから将来負担比率の分子は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熊本県人吉市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財政調整基金においては、決算状況による積み立てのほか、定年延長に係る退職手当の平準化を図るため、約半分の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億円、また熊本地震復興基金交付金の本市配分額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億円を積み立てた。減債基金においては庁舎建設や令和２年７月豪雨災害復旧の公債費の増を考慮し積み立てを行った。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その他の基金のうち、人吉応援団基金については寄付金を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億円の増となった。人吉市庁舎建設等基金については元利償還金へ充当するため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は、定年延長、熊本地震による積み立ては令和６年度に取り崩す予定となっているが、その分を除いた財政調整基金積立額は標準財政規模の５％の目標を達成し、今後の災害や公共施設老朽化に伴う更新等に備えた額は確保することができ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しかしながら、災害復旧事業に係る起債の元利償還が令和７年度から始まることや復興事業の本格化による財源不足により、今後の財政調整基金や減債基金については減を見込んでいる。既存事業の縮小等によりできる限り基金を取り崩さないよう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・人吉応援団基金：応援団条例にあげる事業へ充当する。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・人吉市庁舎建設等基金：市庁舎建設に要する経費へ充当する。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・人吉球磨地域交通体系整備基金：鉄道湯前線を第三セクターとして運営する鉄道会社の運営経費へ充当する。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・人吉市森林環境整備基金：民有林の適切な管理及び環境保全のための経費へ充当する。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・人吉市環境対策基金：生活環境の確保、ごみの減量化及び資源化等の経費へ充当する。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・人吉応援団基金：寄付金の積み立てによる増加（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億円）、事業費・事務費へ充当するための取り崩しによる減少（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・人吉市庁舎建設等基金：元利償還金へ充当するための取り崩しによる減少（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・人吉市森林環境整備基金：利子・任意積み立てによる増加（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億円）、事業費へ充当するための取り崩しによる減少（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吉応援団基金については、年度によって増減はあるものの、令和２年７月豪雨からの復旧・復興事業への充当により、中長期的にみると取り崩し額は増加すると思われる。寄付に対する事務費や各事業費への充当のバランスを図りながら、歳入確保に向けて積極的な取り組み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吉市森林環境整備基金については、森林環境譲与税の趣旨とすれば、収入＝事業費となることが望ましく、今後は、収入と同程度以上の事業を実施していく必要があることから、将来的には取り崩し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決算状況により積み立てを行った。（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定年延長に係る退職手当の年度間平準化のために、定年退職手当支給予定額の約半分を積み立てた。（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平成２８年熊本地震復興基金交付金の本市配分を積み立てた。（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令和５年度の積み立ては、定年延長、熊本地震による積み立てで、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億円は令和６年度に取り崩す予定であるため、実質的な基金は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ある。災害等が発生した場合の財源として、一定の額は確保できていると考えているが、中長期でみると、復興事業に多額の一財が必要となる可能性があるため、今後も、決算状況を見ながら、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％程度を目標に積立を行っていき、またその額を維持していきたいと考えている。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決算状況かつ、令和７年度からの公債費増（令和２年７月豪雨の借入、庁舎建設の借入によるもの。）を考慮し積み立てを行った。（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庁舎建設（熊本地震）、令和２年７月豪雨に係る借入の元金償還が始まることから、今後減債基金は減少していくと考える。また、令和４年度から過疎地域となり、過疎対策事業債（充当率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％）により起債額の増＝公債費の増も懸念されることから、減少していくと考える。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30,192
29,844
210.55
26,564,584
25,195,340
1,224,511
9,228,470
25,356,909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ここ数年はほぼ横ばいで推移しており、類似団体と比較しても同程度である。基準財政収入額については、市町村民税（個人所得割）や固定資産税（家屋）等の税収増により、前年度と比べ</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％上昇した。また、基準財政需要額については、人口減少、補正計数や単位費用の見直しによる個別算定経費の減はあったものの、災害復旧事業債の元金償還の増等による公債費の増などにより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％上昇した。結果、基準財政収入額の増が基準財政需要額の増を上回り、単年度では若干の改善が見られたが、３ヶ年平均だと前年度から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ポイントの低下となっている。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130628</xdr:rowOff>
    </xdr:to>
    <xdr:cxnSp macro="">
      <xdr:nvCxnSpPr>
        <xdr:cNvPr id="65" name="直線コネクタ 64"/>
        <xdr:cNvCxnSpPr/>
      </xdr:nvCxnSpPr>
      <xdr:spPr>
        <a:xfrm flipV="1">
          <a:off x="4953000" y="6261100"/>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58965</xdr:rowOff>
    </xdr:from>
    <xdr:to>
      <xdr:col>23</xdr:col>
      <xdr:colOff>133350</xdr:colOff>
      <xdr:row>41</xdr:row>
      <xdr:rowOff>76200</xdr:rowOff>
    </xdr:to>
    <xdr:cxnSp macro="">
      <xdr:nvCxnSpPr>
        <xdr:cNvPr id="70" name="直線コネクタ 69"/>
        <xdr:cNvCxnSpPr/>
      </xdr:nvCxnSpPr>
      <xdr:spPr>
        <a:xfrm>
          <a:off x="4114800" y="70884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1" name="財政力平均値テキスト"/>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2" name="フローチャート: 判断 71"/>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58965</xdr:rowOff>
    </xdr:from>
    <xdr:to>
      <xdr:col>19</xdr:col>
      <xdr:colOff>133350</xdr:colOff>
      <xdr:row>41</xdr:row>
      <xdr:rowOff>58965</xdr:rowOff>
    </xdr:to>
    <xdr:cxnSp macro="">
      <xdr:nvCxnSpPr>
        <xdr:cNvPr id="73" name="直線コネクタ 72"/>
        <xdr:cNvCxnSpPr/>
      </xdr:nvCxnSpPr>
      <xdr:spPr>
        <a:xfrm>
          <a:off x="3225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8165</xdr:rowOff>
    </xdr:from>
    <xdr:to>
      <xdr:col>19</xdr:col>
      <xdr:colOff>184150</xdr:colOff>
      <xdr:row>41</xdr:row>
      <xdr:rowOff>109765</xdr:rowOff>
    </xdr:to>
    <xdr:sp macro="" textlink="">
      <xdr:nvSpPr>
        <xdr:cNvPr id="74" name="フローチャート: 判断 73"/>
        <xdr:cNvSpPr/>
      </xdr:nvSpPr>
      <xdr:spPr>
        <a:xfrm>
          <a:off x="4064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94542</xdr:rowOff>
    </xdr:from>
    <xdr:ext cx="736600" cy="259045"/>
    <xdr:sp macro="" textlink="">
      <xdr:nvSpPr>
        <xdr:cNvPr id="75" name="テキスト ボックス 74"/>
        <xdr:cNvSpPr txBox="1"/>
      </xdr:nvSpPr>
      <xdr:spPr>
        <a:xfrm>
          <a:off x="3733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41728</xdr:rowOff>
    </xdr:from>
    <xdr:to>
      <xdr:col>15</xdr:col>
      <xdr:colOff>82550</xdr:colOff>
      <xdr:row>41</xdr:row>
      <xdr:rowOff>58965</xdr:rowOff>
    </xdr:to>
    <xdr:cxnSp macro="">
      <xdr:nvCxnSpPr>
        <xdr:cNvPr id="76" name="直線コネクタ 75"/>
        <xdr:cNvCxnSpPr/>
      </xdr:nvCxnSpPr>
      <xdr:spPr>
        <a:xfrm>
          <a:off x="2336800" y="70711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162378</xdr:rowOff>
    </xdr:from>
    <xdr:to>
      <xdr:col>15</xdr:col>
      <xdr:colOff>133350</xdr:colOff>
      <xdr:row>41</xdr:row>
      <xdr:rowOff>92528</xdr:rowOff>
    </xdr:to>
    <xdr:sp macro="" textlink="">
      <xdr:nvSpPr>
        <xdr:cNvPr id="77" name="フローチャート: 判断 76"/>
        <xdr:cNvSpPr/>
      </xdr:nvSpPr>
      <xdr:spPr>
        <a:xfrm>
          <a:off x="3175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102705</xdr:rowOff>
    </xdr:from>
    <xdr:ext cx="762000" cy="259045"/>
    <xdr:sp macro="" textlink="">
      <xdr:nvSpPr>
        <xdr:cNvPr id="78" name="テキスト ボックス 77"/>
        <xdr:cNvSpPr txBox="1"/>
      </xdr:nvSpPr>
      <xdr:spPr>
        <a:xfrm>
          <a:off x="2844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41728</xdr:rowOff>
    </xdr:from>
    <xdr:to>
      <xdr:col>11</xdr:col>
      <xdr:colOff>31750</xdr:colOff>
      <xdr:row>41</xdr:row>
      <xdr:rowOff>58965</xdr:rowOff>
    </xdr:to>
    <xdr:cxnSp macro="">
      <xdr:nvCxnSpPr>
        <xdr:cNvPr id="79" name="直線コネクタ 78"/>
        <xdr:cNvCxnSpPr/>
      </xdr:nvCxnSpPr>
      <xdr:spPr>
        <a:xfrm flipV="1">
          <a:off x="1447800" y="70711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0" name="フローチャート: 判断 79"/>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81" name="テキスト ボックス 80"/>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82" name="フローチャート: 判断 81"/>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146249</xdr:rowOff>
    </xdr:from>
    <xdr:ext cx="762000" cy="259045"/>
    <xdr:sp macro="" textlink="">
      <xdr:nvSpPr>
        <xdr:cNvPr id="83" name="テキスト ボックス 82"/>
        <xdr:cNvSpPr txBox="1"/>
      </xdr:nvSpPr>
      <xdr:spPr>
        <a:xfrm>
          <a:off x="1066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89" name="楕円 88"/>
        <xdr:cNvSpPr/>
      </xdr:nvSpPr>
      <xdr:spPr>
        <a:xfrm>
          <a:off x="4902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41927</xdr:rowOff>
    </xdr:from>
    <xdr:ext cx="762000" cy="259045"/>
    <xdr:sp macro="" textlink="">
      <xdr:nvSpPr>
        <xdr:cNvPr id="90" name="財政力該当値テキスト"/>
        <xdr:cNvSpPr txBox="1"/>
      </xdr:nvSpPr>
      <xdr:spPr>
        <a:xfrm>
          <a:off x="5041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8165</xdr:rowOff>
    </xdr:from>
    <xdr:to>
      <xdr:col>19</xdr:col>
      <xdr:colOff>184150</xdr:colOff>
      <xdr:row>41</xdr:row>
      <xdr:rowOff>109765</xdr:rowOff>
    </xdr:to>
    <xdr:sp macro="" textlink="">
      <xdr:nvSpPr>
        <xdr:cNvPr id="91" name="楕円 90"/>
        <xdr:cNvSpPr/>
      </xdr:nvSpPr>
      <xdr:spPr>
        <a:xfrm>
          <a:off x="4064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92" name="テキスト ボックス 91"/>
        <xdr:cNvSpPr txBox="1"/>
      </xdr:nvSpPr>
      <xdr:spPr>
        <a:xfrm>
          <a:off x="3733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8165</xdr:rowOff>
    </xdr:from>
    <xdr:to>
      <xdr:col>15</xdr:col>
      <xdr:colOff>133350</xdr:colOff>
      <xdr:row>41</xdr:row>
      <xdr:rowOff>109765</xdr:rowOff>
    </xdr:to>
    <xdr:sp macro="" textlink="">
      <xdr:nvSpPr>
        <xdr:cNvPr id="93" name="楕円 92"/>
        <xdr:cNvSpPr/>
      </xdr:nvSpPr>
      <xdr:spPr>
        <a:xfrm>
          <a:off x="3175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94542</xdr:rowOff>
    </xdr:from>
    <xdr:ext cx="762000" cy="259045"/>
    <xdr:sp macro="" textlink="">
      <xdr:nvSpPr>
        <xdr:cNvPr id="94" name="テキスト ボックス 93"/>
        <xdr:cNvSpPr txBox="1"/>
      </xdr:nvSpPr>
      <xdr:spPr>
        <a:xfrm>
          <a:off x="2844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162378</xdr:rowOff>
    </xdr:from>
    <xdr:to>
      <xdr:col>11</xdr:col>
      <xdr:colOff>82550</xdr:colOff>
      <xdr:row>41</xdr:row>
      <xdr:rowOff>92528</xdr:rowOff>
    </xdr:to>
    <xdr:sp macro="" textlink="">
      <xdr:nvSpPr>
        <xdr:cNvPr id="95" name="楕円 94"/>
        <xdr:cNvSpPr/>
      </xdr:nvSpPr>
      <xdr:spPr>
        <a:xfrm>
          <a:off x="2286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102705</xdr:rowOff>
    </xdr:from>
    <xdr:ext cx="762000" cy="259045"/>
    <xdr:sp macro="" textlink="">
      <xdr:nvSpPr>
        <xdr:cNvPr id="96" name="テキスト ボックス 95"/>
        <xdr:cNvSpPr txBox="1"/>
      </xdr:nvSpPr>
      <xdr:spPr>
        <a:xfrm>
          <a:off x="1955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7" name="楕円 96"/>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8" name="テキスト ボックス 97"/>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類似団体を</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ポイント上回る結果となり、全国平均及び熊本県平均と比較しても硬直的な財政運営となっているが、前年度が</a:t>
          </a:r>
          <a:r>
            <a:rPr kumimoji="1" lang="en-US" altLang="ja-JP" sz="1100">
              <a:latin typeface="ＭＳ Ｐゴシック" panose="020B0600070205080204" pitchFamily="50" charset="-128"/>
              <a:ea typeface="ＭＳ Ｐゴシック" panose="020B0600070205080204" pitchFamily="50" charset="-128"/>
            </a:rPr>
            <a:t>2.3</a:t>
          </a:r>
          <a:r>
            <a:rPr kumimoji="1" lang="ja-JP" altLang="en-US" sz="1100">
              <a:latin typeface="ＭＳ Ｐゴシック" panose="020B0600070205080204" pitchFamily="50" charset="-128"/>
              <a:ea typeface="ＭＳ Ｐゴシック" panose="020B0600070205080204" pitchFamily="50" charset="-128"/>
            </a:rPr>
            <a:t>ポイントの差であったため、差は縮まっている。歳出において義務的経費である扶助費（特に児童福祉費、心身障害者福祉費）が類似団体と比較して大きく、令和５年度決算においては生活保護費の増も要因として挙げられる。</a:t>
          </a:r>
        </a:p>
        <a:p>
          <a:r>
            <a:rPr kumimoji="1" lang="ja-JP" altLang="en-US" sz="1100">
              <a:latin typeface="ＭＳ Ｐゴシック" panose="020B0600070205080204" pitchFamily="50" charset="-128"/>
              <a:ea typeface="ＭＳ Ｐゴシック" panose="020B0600070205080204" pitchFamily="50" charset="-128"/>
            </a:rPr>
            <a:t>　また、地方税が増となったものの、各種交付金及び臨時財政対策債の減が影響し、経常経費充当一般財源が減少したことも要因となった。今後は、令和２年７月豪雨災害からの復興事業の本格化や庁舎建設等の元金償還が発生するため、さらなる事業廃止・縮小等による経常経費の削減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47244</xdr:rowOff>
    </xdr:from>
    <xdr:to>
      <xdr:col>23</xdr:col>
      <xdr:colOff>133350</xdr:colOff>
      <xdr:row>66</xdr:row>
      <xdr:rowOff>106680</xdr:rowOff>
    </xdr:to>
    <xdr:cxnSp macro="">
      <xdr:nvCxnSpPr>
        <xdr:cNvPr id="126" name="直線コネクタ 125"/>
        <xdr:cNvCxnSpPr/>
      </xdr:nvCxnSpPr>
      <xdr:spPr>
        <a:xfrm flipV="1">
          <a:off x="4953000" y="10162794"/>
          <a:ext cx="0" cy="1259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78757</xdr:rowOff>
    </xdr:from>
    <xdr:ext cx="762000" cy="259045"/>
    <xdr:sp macro="" textlink="">
      <xdr:nvSpPr>
        <xdr:cNvPr id="127" name="財政構造の弾力性最小値テキスト"/>
        <xdr:cNvSpPr txBox="1"/>
      </xdr:nvSpPr>
      <xdr:spPr>
        <a:xfrm>
          <a:off x="5041900" y="1139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106680</xdr:rowOff>
    </xdr:from>
    <xdr:to>
      <xdr:col>24</xdr:col>
      <xdr:colOff>12700</xdr:colOff>
      <xdr:row>66</xdr:row>
      <xdr:rowOff>106680</xdr:rowOff>
    </xdr:to>
    <xdr:cxnSp macro="">
      <xdr:nvCxnSpPr>
        <xdr:cNvPr id="128" name="直線コネクタ 127"/>
        <xdr:cNvCxnSpPr/>
      </xdr:nvCxnSpPr>
      <xdr:spPr>
        <a:xfrm>
          <a:off x="4864100" y="1142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133621</xdr:rowOff>
    </xdr:from>
    <xdr:ext cx="762000" cy="259045"/>
    <xdr:sp macro="" textlink="">
      <xdr:nvSpPr>
        <xdr:cNvPr id="129" name="財政構造の弾力性最大値テキスト"/>
        <xdr:cNvSpPr txBox="1"/>
      </xdr:nvSpPr>
      <xdr:spPr>
        <a:xfrm>
          <a:off x="5041900" y="990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47244</xdr:rowOff>
    </xdr:from>
    <xdr:to>
      <xdr:col>24</xdr:col>
      <xdr:colOff>12700</xdr:colOff>
      <xdr:row>59</xdr:row>
      <xdr:rowOff>47244</xdr:rowOff>
    </xdr:to>
    <xdr:cxnSp macro="">
      <xdr:nvCxnSpPr>
        <xdr:cNvPr id="130" name="直線コネクタ 129"/>
        <xdr:cNvCxnSpPr/>
      </xdr:nvCxnSpPr>
      <xdr:spPr>
        <a:xfrm>
          <a:off x="4864100" y="101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131318</xdr:rowOff>
    </xdr:from>
    <xdr:to>
      <xdr:col>23</xdr:col>
      <xdr:colOff>133350</xdr:colOff>
      <xdr:row>62</xdr:row>
      <xdr:rowOff>150622</xdr:rowOff>
    </xdr:to>
    <xdr:cxnSp macro="">
      <xdr:nvCxnSpPr>
        <xdr:cNvPr id="131" name="直線コネクタ 130"/>
        <xdr:cNvCxnSpPr/>
      </xdr:nvCxnSpPr>
      <xdr:spPr>
        <a:xfrm flipV="1">
          <a:off x="4114800" y="10761218"/>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2" name="財政構造の弾力性平均値テキスト"/>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3" name="フローチャート: 判断 132"/>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34798</xdr:rowOff>
    </xdr:from>
    <xdr:to>
      <xdr:col>19</xdr:col>
      <xdr:colOff>133350</xdr:colOff>
      <xdr:row>62</xdr:row>
      <xdr:rowOff>150622</xdr:rowOff>
    </xdr:to>
    <xdr:cxnSp macro="">
      <xdr:nvCxnSpPr>
        <xdr:cNvPr id="134" name="直線コネクタ 133"/>
        <xdr:cNvCxnSpPr/>
      </xdr:nvCxnSpPr>
      <xdr:spPr>
        <a:xfrm>
          <a:off x="3225800" y="10664698"/>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160274</xdr:rowOff>
    </xdr:from>
    <xdr:to>
      <xdr:col>19</xdr:col>
      <xdr:colOff>184150</xdr:colOff>
      <xdr:row>62</xdr:row>
      <xdr:rowOff>90424</xdr:rowOff>
    </xdr:to>
    <xdr:sp macro="" textlink="">
      <xdr:nvSpPr>
        <xdr:cNvPr id="135" name="フローチャート: 判断 134"/>
        <xdr:cNvSpPr/>
      </xdr:nvSpPr>
      <xdr:spPr>
        <a:xfrm>
          <a:off x="4064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100601</xdr:rowOff>
    </xdr:from>
    <xdr:ext cx="736600" cy="259045"/>
    <xdr:sp macro="" textlink="">
      <xdr:nvSpPr>
        <xdr:cNvPr id="136" name="テキスト ボックス 135"/>
        <xdr:cNvSpPr txBox="1"/>
      </xdr:nvSpPr>
      <xdr:spPr>
        <a:xfrm>
          <a:off x="3733800" y="10387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34798</xdr:rowOff>
    </xdr:from>
    <xdr:to>
      <xdr:col>15</xdr:col>
      <xdr:colOff>82550</xdr:colOff>
      <xdr:row>63</xdr:row>
      <xdr:rowOff>85344</xdr:rowOff>
    </xdr:to>
    <xdr:cxnSp macro="">
      <xdr:nvCxnSpPr>
        <xdr:cNvPr id="137" name="直線コネクタ 136"/>
        <xdr:cNvCxnSpPr/>
      </xdr:nvCxnSpPr>
      <xdr:spPr>
        <a:xfrm flipV="1">
          <a:off x="2336800" y="10664698"/>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133858</xdr:rowOff>
    </xdr:from>
    <xdr:to>
      <xdr:col>15</xdr:col>
      <xdr:colOff>133350</xdr:colOff>
      <xdr:row>61</xdr:row>
      <xdr:rowOff>64008</xdr:rowOff>
    </xdr:to>
    <xdr:sp macro="" textlink="">
      <xdr:nvSpPr>
        <xdr:cNvPr id="138" name="フローチャート: 判断 137"/>
        <xdr:cNvSpPr/>
      </xdr:nvSpPr>
      <xdr:spPr>
        <a:xfrm>
          <a:off x="3175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74185</xdr:rowOff>
    </xdr:from>
    <xdr:ext cx="762000" cy="259045"/>
    <xdr:sp macro="" textlink="">
      <xdr:nvSpPr>
        <xdr:cNvPr id="139" name="テキスト ボックス 138"/>
        <xdr:cNvSpPr txBox="1"/>
      </xdr:nvSpPr>
      <xdr:spPr>
        <a:xfrm>
          <a:off x="2844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85344</xdr:rowOff>
    </xdr:from>
    <xdr:to>
      <xdr:col>11</xdr:col>
      <xdr:colOff>31750</xdr:colOff>
      <xdr:row>64</xdr:row>
      <xdr:rowOff>58674</xdr:rowOff>
    </xdr:to>
    <xdr:cxnSp macro="">
      <xdr:nvCxnSpPr>
        <xdr:cNvPr id="140" name="直線コネクタ 139"/>
        <xdr:cNvCxnSpPr/>
      </xdr:nvCxnSpPr>
      <xdr:spPr>
        <a:xfrm flipV="1">
          <a:off x="1447800" y="1088669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32258</xdr:rowOff>
    </xdr:from>
    <xdr:to>
      <xdr:col>11</xdr:col>
      <xdr:colOff>82550</xdr:colOff>
      <xdr:row>62</xdr:row>
      <xdr:rowOff>133858</xdr:rowOff>
    </xdr:to>
    <xdr:sp macro="" textlink="">
      <xdr:nvSpPr>
        <xdr:cNvPr id="141" name="フローチャート: 判断 140"/>
        <xdr:cNvSpPr/>
      </xdr:nvSpPr>
      <xdr:spPr>
        <a:xfrm>
          <a:off x="2286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144035</xdr:rowOff>
    </xdr:from>
    <xdr:ext cx="762000" cy="259045"/>
    <xdr:sp macro="" textlink="">
      <xdr:nvSpPr>
        <xdr:cNvPr id="142" name="テキスト ボックス 141"/>
        <xdr:cNvSpPr txBox="1"/>
      </xdr:nvSpPr>
      <xdr:spPr>
        <a:xfrm>
          <a:off x="1955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99822</xdr:rowOff>
    </xdr:from>
    <xdr:to>
      <xdr:col>7</xdr:col>
      <xdr:colOff>31750</xdr:colOff>
      <xdr:row>63</xdr:row>
      <xdr:rowOff>29972</xdr:rowOff>
    </xdr:to>
    <xdr:sp macro="" textlink="">
      <xdr:nvSpPr>
        <xdr:cNvPr id="143" name="フローチャート: 判断 142"/>
        <xdr:cNvSpPr/>
      </xdr:nvSpPr>
      <xdr:spPr>
        <a:xfrm>
          <a:off x="13970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40149</xdr:rowOff>
    </xdr:from>
    <xdr:ext cx="762000" cy="259045"/>
    <xdr:sp macro="" textlink="">
      <xdr:nvSpPr>
        <xdr:cNvPr id="144" name="テキスト ボックス 143"/>
        <xdr:cNvSpPr txBox="1"/>
      </xdr:nvSpPr>
      <xdr:spPr>
        <a:xfrm>
          <a:off x="1066800" y="1049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80518</xdr:rowOff>
    </xdr:from>
    <xdr:to>
      <xdr:col>23</xdr:col>
      <xdr:colOff>184150</xdr:colOff>
      <xdr:row>63</xdr:row>
      <xdr:rowOff>10668</xdr:rowOff>
    </xdr:to>
    <xdr:sp macro="" textlink="">
      <xdr:nvSpPr>
        <xdr:cNvPr id="150" name="楕円 149"/>
        <xdr:cNvSpPr/>
      </xdr:nvSpPr>
      <xdr:spPr>
        <a:xfrm>
          <a:off x="4902200" y="1071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52595</xdr:rowOff>
    </xdr:from>
    <xdr:ext cx="762000" cy="259045"/>
    <xdr:sp macro="" textlink="">
      <xdr:nvSpPr>
        <xdr:cNvPr id="151" name="財政構造の弾力性該当値テキスト"/>
        <xdr:cNvSpPr txBox="1"/>
      </xdr:nvSpPr>
      <xdr:spPr>
        <a:xfrm>
          <a:off x="5041900" y="10682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99822</xdr:rowOff>
    </xdr:from>
    <xdr:to>
      <xdr:col>19</xdr:col>
      <xdr:colOff>184150</xdr:colOff>
      <xdr:row>63</xdr:row>
      <xdr:rowOff>29972</xdr:rowOff>
    </xdr:to>
    <xdr:sp macro="" textlink="">
      <xdr:nvSpPr>
        <xdr:cNvPr id="152" name="楕円 151"/>
        <xdr:cNvSpPr/>
      </xdr:nvSpPr>
      <xdr:spPr>
        <a:xfrm>
          <a:off x="4064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14749</xdr:rowOff>
    </xdr:from>
    <xdr:ext cx="736600" cy="259045"/>
    <xdr:sp macro="" textlink="">
      <xdr:nvSpPr>
        <xdr:cNvPr id="153" name="テキスト ボックス 152"/>
        <xdr:cNvSpPr txBox="1"/>
      </xdr:nvSpPr>
      <xdr:spPr>
        <a:xfrm>
          <a:off x="3733800" y="10816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155448</xdr:rowOff>
    </xdr:from>
    <xdr:to>
      <xdr:col>15</xdr:col>
      <xdr:colOff>133350</xdr:colOff>
      <xdr:row>62</xdr:row>
      <xdr:rowOff>85598</xdr:rowOff>
    </xdr:to>
    <xdr:sp macro="" textlink="">
      <xdr:nvSpPr>
        <xdr:cNvPr id="154" name="楕円 153"/>
        <xdr:cNvSpPr/>
      </xdr:nvSpPr>
      <xdr:spPr>
        <a:xfrm>
          <a:off x="3175000" y="106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70375</xdr:rowOff>
    </xdr:from>
    <xdr:ext cx="762000" cy="259045"/>
    <xdr:sp macro="" textlink="">
      <xdr:nvSpPr>
        <xdr:cNvPr id="155" name="テキスト ボックス 154"/>
        <xdr:cNvSpPr txBox="1"/>
      </xdr:nvSpPr>
      <xdr:spPr>
        <a:xfrm>
          <a:off x="2844800" y="10700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34544</xdr:rowOff>
    </xdr:from>
    <xdr:to>
      <xdr:col>11</xdr:col>
      <xdr:colOff>82550</xdr:colOff>
      <xdr:row>63</xdr:row>
      <xdr:rowOff>136144</xdr:rowOff>
    </xdr:to>
    <xdr:sp macro="" textlink="">
      <xdr:nvSpPr>
        <xdr:cNvPr id="156" name="楕円 155"/>
        <xdr:cNvSpPr/>
      </xdr:nvSpPr>
      <xdr:spPr>
        <a:xfrm>
          <a:off x="22860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120921</xdr:rowOff>
    </xdr:from>
    <xdr:ext cx="762000" cy="259045"/>
    <xdr:sp macro="" textlink="">
      <xdr:nvSpPr>
        <xdr:cNvPr id="157" name="テキスト ボックス 156"/>
        <xdr:cNvSpPr txBox="1"/>
      </xdr:nvSpPr>
      <xdr:spPr>
        <a:xfrm>
          <a:off x="1955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7874</xdr:rowOff>
    </xdr:from>
    <xdr:to>
      <xdr:col>7</xdr:col>
      <xdr:colOff>31750</xdr:colOff>
      <xdr:row>64</xdr:row>
      <xdr:rowOff>109474</xdr:rowOff>
    </xdr:to>
    <xdr:sp macro="" textlink="">
      <xdr:nvSpPr>
        <xdr:cNvPr id="158" name="楕円 157"/>
        <xdr:cNvSpPr/>
      </xdr:nvSpPr>
      <xdr:spPr>
        <a:xfrm>
          <a:off x="1397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94251</xdr:rowOff>
    </xdr:from>
    <xdr:ext cx="762000" cy="259045"/>
    <xdr:sp macro="" textlink="">
      <xdr:nvSpPr>
        <xdr:cNvPr id="159" name="テキスト ボックス 158"/>
        <xdr:cNvSpPr txBox="1"/>
      </xdr:nvSpPr>
      <xdr:spPr>
        <a:xfrm>
          <a:off x="1066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[181,939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増額となり、類似団体や熊本県平均を上回る結果となった。人件費のわずかな増はあるものの、物件費の増が主な要因となっている。物件費では近年の物価高騰や人件費の増等により、委託料や維持管理における費用が増えている。</a:t>
          </a:r>
        </a:p>
        <a:p>
          <a:r>
            <a:rPr kumimoji="1" lang="ja-JP" altLang="en-US" sz="1300">
              <a:latin typeface="ＭＳ Ｐゴシック" panose="020B0600070205080204" pitchFamily="50" charset="-128"/>
              <a:ea typeface="ＭＳ Ｐゴシック" panose="020B0600070205080204" pitchFamily="50" charset="-128"/>
            </a:rPr>
            <a:t>　今後も「第４次定員適正化計画」による人件費の削減と、公共施設の包括管理による維持管理費の削減への取り組みを検討する。</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79835</xdr:rowOff>
    </xdr:from>
    <xdr:to>
      <xdr:col>23</xdr:col>
      <xdr:colOff>133350</xdr:colOff>
      <xdr:row>89</xdr:row>
      <xdr:rowOff>143230</xdr:rowOff>
    </xdr:to>
    <xdr:cxnSp macro="">
      <xdr:nvCxnSpPr>
        <xdr:cNvPr id="191" name="直線コネクタ 190"/>
        <xdr:cNvCxnSpPr/>
      </xdr:nvCxnSpPr>
      <xdr:spPr>
        <a:xfrm flipV="1">
          <a:off x="4953000" y="13795835"/>
          <a:ext cx="0" cy="16064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115307</xdr:rowOff>
    </xdr:from>
    <xdr:ext cx="762000" cy="259045"/>
    <xdr:sp macro="" textlink="">
      <xdr:nvSpPr>
        <xdr:cNvPr id="192" name="人件費・物件費等の状況最小値テキスト"/>
        <xdr:cNvSpPr txBox="1"/>
      </xdr:nvSpPr>
      <xdr:spPr>
        <a:xfrm>
          <a:off x="5041900" y="153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143230</xdr:rowOff>
    </xdr:from>
    <xdr:to>
      <xdr:col>24</xdr:col>
      <xdr:colOff>12700</xdr:colOff>
      <xdr:row>89</xdr:row>
      <xdr:rowOff>143230</xdr:rowOff>
    </xdr:to>
    <xdr:cxnSp macro="">
      <xdr:nvCxnSpPr>
        <xdr:cNvPr id="193" name="直線コネクタ 192"/>
        <xdr:cNvCxnSpPr/>
      </xdr:nvCxnSpPr>
      <xdr:spPr>
        <a:xfrm>
          <a:off x="4864100" y="1540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166212</xdr:rowOff>
    </xdr:from>
    <xdr:ext cx="762000" cy="259045"/>
    <xdr:sp macro="" textlink="">
      <xdr:nvSpPr>
        <xdr:cNvPr id="194" name="人件費・物件費等の状況最大値テキスト"/>
        <xdr:cNvSpPr txBox="1"/>
      </xdr:nvSpPr>
      <xdr:spPr>
        <a:xfrm>
          <a:off x="5041900" y="13539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79835</xdr:rowOff>
    </xdr:from>
    <xdr:to>
      <xdr:col>24</xdr:col>
      <xdr:colOff>12700</xdr:colOff>
      <xdr:row>80</xdr:row>
      <xdr:rowOff>79835</xdr:rowOff>
    </xdr:to>
    <xdr:cxnSp macro="">
      <xdr:nvCxnSpPr>
        <xdr:cNvPr id="195" name="直線コネクタ 194"/>
        <xdr:cNvCxnSpPr/>
      </xdr:nvCxnSpPr>
      <xdr:spPr>
        <a:xfrm>
          <a:off x="4864100" y="13795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66715</xdr:rowOff>
    </xdr:from>
    <xdr:to>
      <xdr:col>23</xdr:col>
      <xdr:colOff>133350</xdr:colOff>
      <xdr:row>81</xdr:row>
      <xdr:rowOff>138219</xdr:rowOff>
    </xdr:to>
    <xdr:cxnSp macro="">
      <xdr:nvCxnSpPr>
        <xdr:cNvPr id="196" name="直線コネクタ 195"/>
        <xdr:cNvCxnSpPr/>
      </xdr:nvCxnSpPr>
      <xdr:spPr>
        <a:xfrm>
          <a:off x="4114800" y="13954165"/>
          <a:ext cx="838200" cy="7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98525</xdr:rowOff>
    </xdr:from>
    <xdr:ext cx="762000" cy="259045"/>
    <xdr:sp macro="" textlink="">
      <xdr:nvSpPr>
        <xdr:cNvPr id="197" name="人件費・物件費等の状況平均値テキスト"/>
        <xdr:cNvSpPr txBox="1"/>
      </xdr:nvSpPr>
      <xdr:spPr>
        <a:xfrm>
          <a:off x="5041900" y="138145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81998</xdr:rowOff>
    </xdr:from>
    <xdr:to>
      <xdr:col>23</xdr:col>
      <xdr:colOff>184150</xdr:colOff>
      <xdr:row>82</xdr:row>
      <xdr:rowOff>12148</xdr:rowOff>
    </xdr:to>
    <xdr:sp macro="" textlink="">
      <xdr:nvSpPr>
        <xdr:cNvPr id="198" name="フローチャート: 判断 197"/>
        <xdr:cNvSpPr/>
      </xdr:nvSpPr>
      <xdr:spPr>
        <a:xfrm>
          <a:off x="4902200" y="1396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66715</xdr:rowOff>
    </xdr:from>
    <xdr:to>
      <xdr:col>19</xdr:col>
      <xdr:colOff>133350</xdr:colOff>
      <xdr:row>84</xdr:row>
      <xdr:rowOff>158652</xdr:rowOff>
    </xdr:to>
    <xdr:cxnSp macro="">
      <xdr:nvCxnSpPr>
        <xdr:cNvPr id="199" name="直線コネクタ 198"/>
        <xdr:cNvCxnSpPr/>
      </xdr:nvCxnSpPr>
      <xdr:spPr>
        <a:xfrm flipV="1">
          <a:off x="3225800" y="13954165"/>
          <a:ext cx="889000" cy="60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85306</xdr:rowOff>
    </xdr:from>
    <xdr:to>
      <xdr:col>19</xdr:col>
      <xdr:colOff>184150</xdr:colOff>
      <xdr:row>82</xdr:row>
      <xdr:rowOff>15456</xdr:rowOff>
    </xdr:to>
    <xdr:sp macro="" textlink="">
      <xdr:nvSpPr>
        <xdr:cNvPr id="200" name="フローチャート: 判断 199"/>
        <xdr:cNvSpPr/>
      </xdr:nvSpPr>
      <xdr:spPr>
        <a:xfrm>
          <a:off x="4064000" y="139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233</xdr:rowOff>
    </xdr:from>
    <xdr:ext cx="736600" cy="259045"/>
    <xdr:sp macro="" textlink="">
      <xdr:nvSpPr>
        <xdr:cNvPr id="201" name="テキスト ボックス 200"/>
        <xdr:cNvSpPr txBox="1"/>
      </xdr:nvSpPr>
      <xdr:spPr>
        <a:xfrm>
          <a:off x="3733800" y="14059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171168</xdr:rowOff>
    </xdr:from>
    <xdr:to>
      <xdr:col>15</xdr:col>
      <xdr:colOff>82550</xdr:colOff>
      <xdr:row>84</xdr:row>
      <xdr:rowOff>158652</xdr:rowOff>
    </xdr:to>
    <xdr:cxnSp macro="">
      <xdr:nvCxnSpPr>
        <xdr:cNvPr id="202" name="直線コネクタ 201"/>
        <xdr:cNvCxnSpPr/>
      </xdr:nvCxnSpPr>
      <xdr:spPr>
        <a:xfrm>
          <a:off x="2336800" y="14401518"/>
          <a:ext cx="889000" cy="15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69304</xdr:rowOff>
    </xdr:from>
    <xdr:to>
      <xdr:col>15</xdr:col>
      <xdr:colOff>133350</xdr:colOff>
      <xdr:row>81</xdr:row>
      <xdr:rowOff>170904</xdr:rowOff>
    </xdr:to>
    <xdr:sp macro="" textlink="">
      <xdr:nvSpPr>
        <xdr:cNvPr id="203" name="フローチャート: 判断 202"/>
        <xdr:cNvSpPr/>
      </xdr:nvSpPr>
      <xdr:spPr>
        <a:xfrm>
          <a:off x="3175000" y="1395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9631</xdr:rowOff>
    </xdr:from>
    <xdr:ext cx="762000" cy="259045"/>
    <xdr:sp macro="" textlink="">
      <xdr:nvSpPr>
        <xdr:cNvPr id="204" name="テキスト ボックス 203"/>
        <xdr:cNvSpPr txBox="1"/>
      </xdr:nvSpPr>
      <xdr:spPr>
        <a:xfrm>
          <a:off x="2844800" y="13725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170140</xdr:rowOff>
    </xdr:from>
    <xdr:to>
      <xdr:col>11</xdr:col>
      <xdr:colOff>31750</xdr:colOff>
      <xdr:row>83</xdr:row>
      <xdr:rowOff>171168</xdr:rowOff>
    </xdr:to>
    <xdr:cxnSp macro="">
      <xdr:nvCxnSpPr>
        <xdr:cNvPr id="205" name="直線コネクタ 204"/>
        <xdr:cNvCxnSpPr/>
      </xdr:nvCxnSpPr>
      <xdr:spPr>
        <a:xfrm>
          <a:off x="1447800" y="13886140"/>
          <a:ext cx="889000" cy="51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87396</xdr:rowOff>
    </xdr:from>
    <xdr:to>
      <xdr:col>11</xdr:col>
      <xdr:colOff>82550</xdr:colOff>
      <xdr:row>82</xdr:row>
      <xdr:rowOff>17546</xdr:rowOff>
    </xdr:to>
    <xdr:sp macro="" textlink="">
      <xdr:nvSpPr>
        <xdr:cNvPr id="206" name="フローチャート: 判断 205"/>
        <xdr:cNvSpPr/>
      </xdr:nvSpPr>
      <xdr:spPr>
        <a:xfrm>
          <a:off x="2286000" y="13974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27723</xdr:rowOff>
    </xdr:from>
    <xdr:ext cx="762000" cy="259045"/>
    <xdr:sp macro="" textlink="">
      <xdr:nvSpPr>
        <xdr:cNvPr id="207" name="テキスト ボックス 206"/>
        <xdr:cNvSpPr txBox="1"/>
      </xdr:nvSpPr>
      <xdr:spPr>
        <a:xfrm>
          <a:off x="1955800" y="13743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13419</xdr:rowOff>
    </xdr:from>
    <xdr:to>
      <xdr:col>7</xdr:col>
      <xdr:colOff>31750</xdr:colOff>
      <xdr:row>81</xdr:row>
      <xdr:rowOff>115019</xdr:rowOff>
    </xdr:to>
    <xdr:sp macro="" textlink="">
      <xdr:nvSpPr>
        <xdr:cNvPr id="208" name="フローチャート: 判断 207"/>
        <xdr:cNvSpPr/>
      </xdr:nvSpPr>
      <xdr:spPr>
        <a:xfrm>
          <a:off x="1397000" y="1390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99796</xdr:rowOff>
    </xdr:from>
    <xdr:ext cx="762000" cy="259045"/>
    <xdr:sp macro="" textlink="">
      <xdr:nvSpPr>
        <xdr:cNvPr id="209" name="テキスト ボックス 208"/>
        <xdr:cNvSpPr txBox="1"/>
      </xdr:nvSpPr>
      <xdr:spPr>
        <a:xfrm>
          <a:off x="1066800" y="1398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87419</xdr:rowOff>
    </xdr:from>
    <xdr:to>
      <xdr:col>23</xdr:col>
      <xdr:colOff>184150</xdr:colOff>
      <xdr:row>82</xdr:row>
      <xdr:rowOff>17569</xdr:rowOff>
    </xdr:to>
    <xdr:sp macro="" textlink="">
      <xdr:nvSpPr>
        <xdr:cNvPr id="215" name="楕円 214"/>
        <xdr:cNvSpPr/>
      </xdr:nvSpPr>
      <xdr:spPr>
        <a:xfrm>
          <a:off x="4902200" y="1397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59496</xdr:rowOff>
    </xdr:from>
    <xdr:ext cx="762000" cy="259045"/>
    <xdr:sp macro="" textlink="">
      <xdr:nvSpPr>
        <xdr:cNvPr id="216" name="人件費・物件費等の状況該当値テキスト"/>
        <xdr:cNvSpPr txBox="1"/>
      </xdr:nvSpPr>
      <xdr:spPr>
        <a:xfrm>
          <a:off x="5041900" y="13946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15915</xdr:rowOff>
    </xdr:from>
    <xdr:to>
      <xdr:col>19</xdr:col>
      <xdr:colOff>184150</xdr:colOff>
      <xdr:row>81</xdr:row>
      <xdr:rowOff>117515</xdr:rowOff>
    </xdr:to>
    <xdr:sp macro="" textlink="">
      <xdr:nvSpPr>
        <xdr:cNvPr id="217" name="楕円 216"/>
        <xdr:cNvSpPr/>
      </xdr:nvSpPr>
      <xdr:spPr>
        <a:xfrm>
          <a:off x="4064000" y="139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127692</xdr:rowOff>
    </xdr:from>
    <xdr:ext cx="736600" cy="259045"/>
    <xdr:sp macro="" textlink="">
      <xdr:nvSpPr>
        <xdr:cNvPr id="218" name="テキスト ボックス 217"/>
        <xdr:cNvSpPr txBox="1"/>
      </xdr:nvSpPr>
      <xdr:spPr>
        <a:xfrm>
          <a:off x="3733800" y="13672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107852</xdr:rowOff>
    </xdr:from>
    <xdr:to>
      <xdr:col>15</xdr:col>
      <xdr:colOff>133350</xdr:colOff>
      <xdr:row>85</xdr:row>
      <xdr:rowOff>38002</xdr:rowOff>
    </xdr:to>
    <xdr:sp macro="" textlink="">
      <xdr:nvSpPr>
        <xdr:cNvPr id="219" name="楕円 218"/>
        <xdr:cNvSpPr/>
      </xdr:nvSpPr>
      <xdr:spPr>
        <a:xfrm>
          <a:off x="3175000" y="1450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22779</xdr:rowOff>
    </xdr:from>
    <xdr:ext cx="762000" cy="259045"/>
    <xdr:sp macro="" textlink="">
      <xdr:nvSpPr>
        <xdr:cNvPr id="220" name="テキスト ボックス 219"/>
        <xdr:cNvSpPr txBox="1"/>
      </xdr:nvSpPr>
      <xdr:spPr>
        <a:xfrm>
          <a:off x="2844800" y="1459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120368</xdr:rowOff>
    </xdr:from>
    <xdr:to>
      <xdr:col>11</xdr:col>
      <xdr:colOff>82550</xdr:colOff>
      <xdr:row>84</xdr:row>
      <xdr:rowOff>50518</xdr:rowOff>
    </xdr:to>
    <xdr:sp macro="" textlink="">
      <xdr:nvSpPr>
        <xdr:cNvPr id="221" name="楕円 220"/>
        <xdr:cNvSpPr/>
      </xdr:nvSpPr>
      <xdr:spPr>
        <a:xfrm>
          <a:off x="2286000" y="1435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35295</xdr:rowOff>
    </xdr:from>
    <xdr:ext cx="762000" cy="259045"/>
    <xdr:sp macro="" textlink="">
      <xdr:nvSpPr>
        <xdr:cNvPr id="222" name="テキスト ボックス 221"/>
        <xdr:cNvSpPr txBox="1"/>
      </xdr:nvSpPr>
      <xdr:spPr>
        <a:xfrm>
          <a:off x="1955800" y="1443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119340</xdr:rowOff>
    </xdr:from>
    <xdr:to>
      <xdr:col>7</xdr:col>
      <xdr:colOff>31750</xdr:colOff>
      <xdr:row>81</xdr:row>
      <xdr:rowOff>49490</xdr:rowOff>
    </xdr:to>
    <xdr:sp macro="" textlink="">
      <xdr:nvSpPr>
        <xdr:cNvPr id="223" name="楕円 222"/>
        <xdr:cNvSpPr/>
      </xdr:nvSpPr>
      <xdr:spPr>
        <a:xfrm>
          <a:off x="1397000" y="1383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59667</xdr:rowOff>
    </xdr:from>
    <xdr:ext cx="762000" cy="259045"/>
    <xdr:sp macro="" textlink="">
      <xdr:nvSpPr>
        <xdr:cNvPr id="224" name="テキスト ボックス 223"/>
        <xdr:cNvSpPr txBox="1"/>
      </xdr:nvSpPr>
      <xdr:spPr>
        <a:xfrm>
          <a:off x="1066800" y="1360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前年度と比べ０．１ポイント低下し、類似団体等と比較しても低い水準にあるため、今後も国等の動向や民間企業等の状況を踏まえながら、適正な運営に努める。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138289</xdr:rowOff>
    </xdr:from>
    <xdr:to>
      <xdr:col>81</xdr:col>
      <xdr:colOff>44450</xdr:colOff>
      <xdr:row>88</xdr:row>
      <xdr:rowOff>26811</xdr:rowOff>
    </xdr:to>
    <xdr:cxnSp macro="">
      <xdr:nvCxnSpPr>
        <xdr:cNvPr id="253" name="直線コネクタ 252"/>
        <xdr:cNvCxnSpPr/>
      </xdr:nvCxnSpPr>
      <xdr:spPr>
        <a:xfrm flipV="1">
          <a:off x="17018000" y="13854289"/>
          <a:ext cx="0" cy="12601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170338</xdr:rowOff>
    </xdr:from>
    <xdr:ext cx="762000" cy="259045"/>
    <xdr:sp macro="" textlink="">
      <xdr:nvSpPr>
        <xdr:cNvPr id="254" name="給与水準   （国との比較）最小値テキスト"/>
        <xdr:cNvSpPr txBox="1"/>
      </xdr:nvSpPr>
      <xdr:spPr>
        <a:xfrm>
          <a:off x="17106900" y="1508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26811</xdr:rowOff>
    </xdr:from>
    <xdr:to>
      <xdr:col>81</xdr:col>
      <xdr:colOff>133350</xdr:colOff>
      <xdr:row>88</xdr:row>
      <xdr:rowOff>26811</xdr:rowOff>
    </xdr:to>
    <xdr:cxnSp macro="">
      <xdr:nvCxnSpPr>
        <xdr:cNvPr id="255" name="直線コネクタ 254"/>
        <xdr:cNvCxnSpPr/>
      </xdr:nvCxnSpPr>
      <xdr:spPr>
        <a:xfrm>
          <a:off x="16929100" y="1511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53216</xdr:rowOff>
    </xdr:from>
    <xdr:ext cx="762000" cy="259045"/>
    <xdr:sp macro="" textlink="">
      <xdr:nvSpPr>
        <xdr:cNvPr id="256" name="給与水準   （国との比較）最大値テキスト"/>
        <xdr:cNvSpPr txBox="1"/>
      </xdr:nvSpPr>
      <xdr:spPr>
        <a:xfrm>
          <a:off x="17106900" y="13597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138289</xdr:rowOff>
    </xdr:from>
    <xdr:to>
      <xdr:col>81</xdr:col>
      <xdr:colOff>133350</xdr:colOff>
      <xdr:row>80</xdr:row>
      <xdr:rowOff>138289</xdr:rowOff>
    </xdr:to>
    <xdr:cxnSp macro="">
      <xdr:nvCxnSpPr>
        <xdr:cNvPr id="257" name="直線コネクタ 256"/>
        <xdr:cNvCxnSpPr/>
      </xdr:nvCxnSpPr>
      <xdr:spPr>
        <a:xfrm>
          <a:off x="16929100" y="13854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74084</xdr:rowOff>
    </xdr:from>
    <xdr:to>
      <xdr:col>81</xdr:col>
      <xdr:colOff>44450</xdr:colOff>
      <xdr:row>81</xdr:row>
      <xdr:rowOff>87489</xdr:rowOff>
    </xdr:to>
    <xdr:cxnSp macro="">
      <xdr:nvCxnSpPr>
        <xdr:cNvPr id="258" name="直線コネクタ 257"/>
        <xdr:cNvCxnSpPr/>
      </xdr:nvCxnSpPr>
      <xdr:spPr>
        <a:xfrm flipV="1">
          <a:off x="16179800" y="13961534"/>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54627</xdr:rowOff>
    </xdr:from>
    <xdr:ext cx="762000" cy="259045"/>
    <xdr:sp macro="" textlink="">
      <xdr:nvSpPr>
        <xdr:cNvPr id="259" name="給与水準   （国との比較）平均値テキスト"/>
        <xdr:cNvSpPr txBox="1"/>
      </xdr:nvSpPr>
      <xdr:spPr>
        <a:xfrm>
          <a:off x="17106900" y="1428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60" name="フローチャート: 判断 259"/>
        <xdr:cNvSpPr/>
      </xdr:nvSpPr>
      <xdr:spPr>
        <a:xfrm>
          <a:off x="169672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87489</xdr:rowOff>
    </xdr:from>
    <xdr:to>
      <xdr:col>77</xdr:col>
      <xdr:colOff>44450</xdr:colOff>
      <xdr:row>82</xdr:row>
      <xdr:rowOff>63500</xdr:rowOff>
    </xdr:to>
    <xdr:cxnSp macro="">
      <xdr:nvCxnSpPr>
        <xdr:cNvPr id="261" name="直線コネクタ 260"/>
        <xdr:cNvCxnSpPr/>
      </xdr:nvCxnSpPr>
      <xdr:spPr>
        <a:xfrm flipV="1">
          <a:off x="15290800" y="13974939"/>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136172</xdr:rowOff>
    </xdr:from>
    <xdr:to>
      <xdr:col>77</xdr:col>
      <xdr:colOff>95250</xdr:colOff>
      <xdr:row>84</xdr:row>
      <xdr:rowOff>66322</xdr:rowOff>
    </xdr:to>
    <xdr:sp macro="" textlink="">
      <xdr:nvSpPr>
        <xdr:cNvPr id="262" name="フローチャート: 判断 261"/>
        <xdr:cNvSpPr/>
      </xdr:nvSpPr>
      <xdr:spPr>
        <a:xfrm>
          <a:off x="16129000" y="14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51099</xdr:rowOff>
    </xdr:from>
    <xdr:ext cx="736600" cy="259045"/>
    <xdr:sp macro="" textlink="">
      <xdr:nvSpPr>
        <xdr:cNvPr id="263" name="テキスト ボックス 262"/>
        <xdr:cNvSpPr txBox="1"/>
      </xdr:nvSpPr>
      <xdr:spPr>
        <a:xfrm>
          <a:off x="15798800" y="14452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79</xdr:row>
      <xdr:rowOff>162278</xdr:rowOff>
    </xdr:from>
    <xdr:to>
      <xdr:col>72</xdr:col>
      <xdr:colOff>203200</xdr:colOff>
      <xdr:row>82</xdr:row>
      <xdr:rowOff>63500</xdr:rowOff>
    </xdr:to>
    <xdr:cxnSp macro="">
      <xdr:nvCxnSpPr>
        <xdr:cNvPr id="264" name="直線コネクタ 263"/>
        <xdr:cNvCxnSpPr/>
      </xdr:nvCxnSpPr>
      <xdr:spPr>
        <a:xfrm>
          <a:off x="14401800" y="13706828"/>
          <a:ext cx="889000" cy="41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5" name="フローチャート: 判断 264"/>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64505</xdr:rowOff>
    </xdr:from>
    <xdr:ext cx="762000" cy="259045"/>
    <xdr:sp macro="" textlink="">
      <xdr:nvSpPr>
        <xdr:cNvPr id="266" name="テキスト ボックス 265"/>
        <xdr:cNvSpPr txBox="1"/>
      </xdr:nvSpPr>
      <xdr:spPr>
        <a:xfrm>
          <a:off x="14909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79</xdr:row>
      <xdr:rowOff>162278</xdr:rowOff>
    </xdr:from>
    <xdr:to>
      <xdr:col>68</xdr:col>
      <xdr:colOff>152400</xdr:colOff>
      <xdr:row>83</xdr:row>
      <xdr:rowOff>79728</xdr:rowOff>
    </xdr:to>
    <xdr:cxnSp macro="">
      <xdr:nvCxnSpPr>
        <xdr:cNvPr id="267" name="直線コネクタ 266"/>
        <xdr:cNvCxnSpPr/>
      </xdr:nvCxnSpPr>
      <xdr:spPr>
        <a:xfrm flipV="1">
          <a:off x="13512800" y="13706828"/>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109361</xdr:rowOff>
    </xdr:from>
    <xdr:to>
      <xdr:col>68</xdr:col>
      <xdr:colOff>203200</xdr:colOff>
      <xdr:row>84</xdr:row>
      <xdr:rowOff>39511</xdr:rowOff>
    </xdr:to>
    <xdr:sp macro="" textlink="">
      <xdr:nvSpPr>
        <xdr:cNvPr id="268" name="フローチャート: 判断 267"/>
        <xdr:cNvSpPr/>
      </xdr:nvSpPr>
      <xdr:spPr>
        <a:xfrm>
          <a:off x="143510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24288</xdr:rowOff>
    </xdr:from>
    <xdr:ext cx="762000" cy="259045"/>
    <xdr:sp macro="" textlink="">
      <xdr:nvSpPr>
        <xdr:cNvPr id="269" name="テキスト ボックス 268"/>
        <xdr:cNvSpPr txBox="1"/>
      </xdr:nvSpPr>
      <xdr:spPr>
        <a:xfrm>
          <a:off x="14020800" y="144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122766</xdr:rowOff>
    </xdr:from>
    <xdr:to>
      <xdr:col>64</xdr:col>
      <xdr:colOff>152400</xdr:colOff>
      <xdr:row>84</xdr:row>
      <xdr:rowOff>52916</xdr:rowOff>
    </xdr:to>
    <xdr:sp macro="" textlink="">
      <xdr:nvSpPr>
        <xdr:cNvPr id="270" name="フローチャート: 判断 269"/>
        <xdr:cNvSpPr/>
      </xdr:nvSpPr>
      <xdr:spPr>
        <a:xfrm>
          <a:off x="13462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37693</xdr:rowOff>
    </xdr:from>
    <xdr:ext cx="762000" cy="259045"/>
    <xdr:sp macro="" textlink="">
      <xdr:nvSpPr>
        <xdr:cNvPr id="271" name="テキスト ボックス 270"/>
        <xdr:cNvSpPr txBox="1"/>
      </xdr:nvSpPr>
      <xdr:spPr>
        <a:xfrm>
          <a:off x="13131800" y="1443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23284</xdr:rowOff>
    </xdr:from>
    <xdr:to>
      <xdr:col>81</xdr:col>
      <xdr:colOff>95250</xdr:colOff>
      <xdr:row>81</xdr:row>
      <xdr:rowOff>124884</xdr:rowOff>
    </xdr:to>
    <xdr:sp macro="" textlink="">
      <xdr:nvSpPr>
        <xdr:cNvPr id="277" name="楕円 276"/>
        <xdr:cNvSpPr/>
      </xdr:nvSpPr>
      <xdr:spPr>
        <a:xfrm>
          <a:off x="16967200" y="1391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116011</xdr:rowOff>
    </xdr:from>
    <xdr:ext cx="762000" cy="259045"/>
    <xdr:sp macro="" textlink="">
      <xdr:nvSpPr>
        <xdr:cNvPr id="278" name="給与水準   （国との比較）該当値テキスト"/>
        <xdr:cNvSpPr txBox="1"/>
      </xdr:nvSpPr>
      <xdr:spPr>
        <a:xfrm>
          <a:off x="17106900" y="13832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36689</xdr:rowOff>
    </xdr:from>
    <xdr:to>
      <xdr:col>77</xdr:col>
      <xdr:colOff>95250</xdr:colOff>
      <xdr:row>81</xdr:row>
      <xdr:rowOff>138289</xdr:rowOff>
    </xdr:to>
    <xdr:sp macro="" textlink="">
      <xdr:nvSpPr>
        <xdr:cNvPr id="279" name="楕円 278"/>
        <xdr:cNvSpPr/>
      </xdr:nvSpPr>
      <xdr:spPr>
        <a:xfrm>
          <a:off x="16129000" y="1392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148466</xdr:rowOff>
    </xdr:from>
    <xdr:ext cx="736600" cy="259045"/>
    <xdr:sp macro="" textlink="">
      <xdr:nvSpPr>
        <xdr:cNvPr id="280" name="テキスト ボックス 279"/>
        <xdr:cNvSpPr txBox="1"/>
      </xdr:nvSpPr>
      <xdr:spPr>
        <a:xfrm>
          <a:off x="15798800" y="13693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12700</xdr:rowOff>
    </xdr:from>
    <xdr:to>
      <xdr:col>73</xdr:col>
      <xdr:colOff>44450</xdr:colOff>
      <xdr:row>82</xdr:row>
      <xdr:rowOff>114300</xdr:rowOff>
    </xdr:to>
    <xdr:sp macro="" textlink="">
      <xdr:nvSpPr>
        <xdr:cNvPr id="281" name="楕円 280"/>
        <xdr:cNvSpPr/>
      </xdr:nvSpPr>
      <xdr:spPr>
        <a:xfrm>
          <a:off x="15240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124477</xdr:rowOff>
    </xdr:from>
    <xdr:ext cx="762000" cy="259045"/>
    <xdr:sp macro="" textlink="">
      <xdr:nvSpPr>
        <xdr:cNvPr id="282" name="テキスト ボックス 281"/>
        <xdr:cNvSpPr txBox="1"/>
      </xdr:nvSpPr>
      <xdr:spPr>
        <a:xfrm>
          <a:off x="14909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79</xdr:row>
      <xdr:rowOff>111478</xdr:rowOff>
    </xdr:from>
    <xdr:to>
      <xdr:col>68</xdr:col>
      <xdr:colOff>203200</xdr:colOff>
      <xdr:row>80</xdr:row>
      <xdr:rowOff>41628</xdr:rowOff>
    </xdr:to>
    <xdr:sp macro="" textlink="">
      <xdr:nvSpPr>
        <xdr:cNvPr id="283" name="楕円 282"/>
        <xdr:cNvSpPr/>
      </xdr:nvSpPr>
      <xdr:spPr>
        <a:xfrm>
          <a:off x="14351000" y="1365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78</xdr:row>
      <xdr:rowOff>51805</xdr:rowOff>
    </xdr:from>
    <xdr:ext cx="762000" cy="259045"/>
    <xdr:sp macro="" textlink="">
      <xdr:nvSpPr>
        <xdr:cNvPr id="284" name="テキスト ボックス 283"/>
        <xdr:cNvSpPr txBox="1"/>
      </xdr:nvSpPr>
      <xdr:spPr>
        <a:xfrm>
          <a:off x="14020800" y="1342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28928</xdr:rowOff>
    </xdr:from>
    <xdr:to>
      <xdr:col>64</xdr:col>
      <xdr:colOff>152400</xdr:colOff>
      <xdr:row>83</xdr:row>
      <xdr:rowOff>130528</xdr:rowOff>
    </xdr:to>
    <xdr:sp macro="" textlink="">
      <xdr:nvSpPr>
        <xdr:cNvPr id="285" name="楕円 284"/>
        <xdr:cNvSpPr/>
      </xdr:nvSpPr>
      <xdr:spPr>
        <a:xfrm>
          <a:off x="13462000" y="1425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140705</xdr:rowOff>
    </xdr:from>
    <xdr:ext cx="762000" cy="259045"/>
    <xdr:sp macro="" textlink="">
      <xdr:nvSpPr>
        <xdr:cNvPr id="286" name="テキスト ボックス 285"/>
        <xdr:cNvSpPr txBox="1"/>
      </xdr:nvSpPr>
      <xdr:spPr>
        <a:xfrm>
          <a:off x="13131800" y="1402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０．３ポイント上昇しており、類似団体を上回った。本市としては、「第４次定員適正化計画」（令和２年度～令和９年度）を策定し、定員適正化を図るところであるが、令和２年７月豪雨からの復旧・復興について、マンパワー不足となっており、急激な人員増とならぬよう復旧・復興事業に関連性が低い事業や効果が低い事業については、休止や廃止、縮減など見直しを行い、それにより生じた人員や財源を復旧・復興事業に投入することで、復興体制を確立していく予定であったが、結果として増加となっている。</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85048</xdr:rowOff>
    </xdr:from>
    <xdr:to>
      <xdr:col>81</xdr:col>
      <xdr:colOff>44450</xdr:colOff>
      <xdr:row>67</xdr:row>
      <xdr:rowOff>116205</xdr:rowOff>
    </xdr:to>
    <xdr:cxnSp macro="">
      <xdr:nvCxnSpPr>
        <xdr:cNvPr id="315" name="直線コネクタ 314"/>
        <xdr:cNvCxnSpPr/>
      </xdr:nvCxnSpPr>
      <xdr:spPr>
        <a:xfrm flipV="1">
          <a:off x="17018000" y="10200598"/>
          <a:ext cx="0" cy="140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88282</xdr:rowOff>
    </xdr:from>
    <xdr:ext cx="762000" cy="259045"/>
    <xdr:sp macro="" textlink="">
      <xdr:nvSpPr>
        <xdr:cNvPr id="316" name="定員管理の状況最小値テキスト"/>
        <xdr:cNvSpPr txBox="1"/>
      </xdr:nvSpPr>
      <xdr:spPr>
        <a:xfrm>
          <a:off x="17106900" y="11575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116205</xdr:rowOff>
    </xdr:from>
    <xdr:to>
      <xdr:col>81</xdr:col>
      <xdr:colOff>133350</xdr:colOff>
      <xdr:row>67</xdr:row>
      <xdr:rowOff>116205</xdr:rowOff>
    </xdr:to>
    <xdr:cxnSp macro="">
      <xdr:nvCxnSpPr>
        <xdr:cNvPr id="317" name="直線コネクタ 316"/>
        <xdr:cNvCxnSpPr/>
      </xdr:nvCxnSpPr>
      <xdr:spPr>
        <a:xfrm>
          <a:off x="16929100" y="1160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171425</xdr:rowOff>
    </xdr:from>
    <xdr:ext cx="762000" cy="259045"/>
    <xdr:sp macro="" textlink="">
      <xdr:nvSpPr>
        <xdr:cNvPr id="318" name="定員管理の状況最大値テキスト"/>
        <xdr:cNvSpPr txBox="1"/>
      </xdr:nvSpPr>
      <xdr:spPr>
        <a:xfrm>
          <a:off x="17106900" y="994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85048</xdr:rowOff>
    </xdr:from>
    <xdr:to>
      <xdr:col>81</xdr:col>
      <xdr:colOff>133350</xdr:colOff>
      <xdr:row>59</xdr:row>
      <xdr:rowOff>85048</xdr:rowOff>
    </xdr:to>
    <xdr:cxnSp macro="">
      <xdr:nvCxnSpPr>
        <xdr:cNvPr id="319" name="直線コネクタ 318"/>
        <xdr:cNvCxnSpPr/>
      </xdr:nvCxnSpPr>
      <xdr:spPr>
        <a:xfrm>
          <a:off x="16929100" y="10200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85725</xdr:rowOff>
    </xdr:from>
    <xdr:to>
      <xdr:col>81</xdr:col>
      <xdr:colOff>44450</xdr:colOff>
      <xdr:row>60</xdr:row>
      <xdr:rowOff>97790</xdr:rowOff>
    </xdr:to>
    <xdr:cxnSp macro="">
      <xdr:nvCxnSpPr>
        <xdr:cNvPr id="320" name="直線コネクタ 319"/>
        <xdr:cNvCxnSpPr/>
      </xdr:nvCxnSpPr>
      <xdr:spPr>
        <a:xfrm>
          <a:off x="16179800" y="10372725"/>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38181</xdr:rowOff>
    </xdr:from>
    <xdr:ext cx="762000" cy="259045"/>
    <xdr:sp macro="" textlink="">
      <xdr:nvSpPr>
        <xdr:cNvPr id="321" name="定員管理の状況平均値テキスト"/>
        <xdr:cNvSpPr txBox="1"/>
      </xdr:nvSpPr>
      <xdr:spPr>
        <a:xfrm>
          <a:off x="17106900" y="101537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21654</xdr:rowOff>
    </xdr:from>
    <xdr:to>
      <xdr:col>81</xdr:col>
      <xdr:colOff>95250</xdr:colOff>
      <xdr:row>60</xdr:row>
      <xdr:rowOff>123254</xdr:rowOff>
    </xdr:to>
    <xdr:sp macro="" textlink="">
      <xdr:nvSpPr>
        <xdr:cNvPr id="322" name="フローチャート: 判断 321"/>
        <xdr:cNvSpPr/>
      </xdr:nvSpPr>
      <xdr:spPr>
        <a:xfrm>
          <a:off x="16967200" y="1030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82106</xdr:rowOff>
    </xdr:from>
    <xdr:to>
      <xdr:col>77</xdr:col>
      <xdr:colOff>44450</xdr:colOff>
      <xdr:row>60</xdr:row>
      <xdr:rowOff>85725</xdr:rowOff>
    </xdr:to>
    <xdr:cxnSp macro="">
      <xdr:nvCxnSpPr>
        <xdr:cNvPr id="323" name="直線コネクタ 322"/>
        <xdr:cNvCxnSpPr/>
      </xdr:nvCxnSpPr>
      <xdr:spPr>
        <a:xfrm>
          <a:off x="15290800" y="10369106"/>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20447</xdr:rowOff>
    </xdr:from>
    <xdr:to>
      <xdr:col>77</xdr:col>
      <xdr:colOff>95250</xdr:colOff>
      <xdr:row>60</xdr:row>
      <xdr:rowOff>122047</xdr:rowOff>
    </xdr:to>
    <xdr:sp macro="" textlink="">
      <xdr:nvSpPr>
        <xdr:cNvPr id="324" name="フローチャート: 判断 323"/>
        <xdr:cNvSpPr/>
      </xdr:nvSpPr>
      <xdr:spPr>
        <a:xfrm>
          <a:off x="16129000" y="103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132224</xdr:rowOff>
    </xdr:from>
    <xdr:ext cx="736600" cy="259045"/>
    <xdr:sp macro="" textlink="">
      <xdr:nvSpPr>
        <xdr:cNvPr id="325" name="テキスト ボックス 324"/>
        <xdr:cNvSpPr txBox="1"/>
      </xdr:nvSpPr>
      <xdr:spPr>
        <a:xfrm>
          <a:off x="15798800" y="10076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76877</xdr:rowOff>
    </xdr:from>
    <xdr:to>
      <xdr:col>72</xdr:col>
      <xdr:colOff>203200</xdr:colOff>
      <xdr:row>60</xdr:row>
      <xdr:rowOff>82106</xdr:rowOff>
    </xdr:to>
    <xdr:cxnSp macro="">
      <xdr:nvCxnSpPr>
        <xdr:cNvPr id="326" name="直線コネクタ 325"/>
        <xdr:cNvCxnSpPr/>
      </xdr:nvCxnSpPr>
      <xdr:spPr>
        <a:xfrm>
          <a:off x="14401800" y="10363877"/>
          <a:ext cx="8890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16023</xdr:rowOff>
    </xdr:from>
    <xdr:to>
      <xdr:col>73</xdr:col>
      <xdr:colOff>44450</xdr:colOff>
      <xdr:row>60</xdr:row>
      <xdr:rowOff>117623</xdr:rowOff>
    </xdr:to>
    <xdr:sp macro="" textlink="">
      <xdr:nvSpPr>
        <xdr:cNvPr id="327" name="フローチャート: 判断 326"/>
        <xdr:cNvSpPr/>
      </xdr:nvSpPr>
      <xdr:spPr>
        <a:xfrm>
          <a:off x="152400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127800</xdr:rowOff>
    </xdr:from>
    <xdr:ext cx="762000" cy="259045"/>
    <xdr:sp macro="" textlink="">
      <xdr:nvSpPr>
        <xdr:cNvPr id="328" name="テキスト ボックス 327"/>
        <xdr:cNvSpPr txBox="1"/>
      </xdr:nvSpPr>
      <xdr:spPr>
        <a:xfrm>
          <a:off x="14909800" y="1007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58780</xdr:rowOff>
    </xdr:from>
    <xdr:to>
      <xdr:col>68</xdr:col>
      <xdr:colOff>152400</xdr:colOff>
      <xdr:row>60</xdr:row>
      <xdr:rowOff>76877</xdr:rowOff>
    </xdr:to>
    <xdr:cxnSp macro="">
      <xdr:nvCxnSpPr>
        <xdr:cNvPr id="329" name="直線コネクタ 328"/>
        <xdr:cNvCxnSpPr/>
      </xdr:nvCxnSpPr>
      <xdr:spPr>
        <a:xfrm>
          <a:off x="13512800" y="10345780"/>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39349</xdr:rowOff>
    </xdr:from>
    <xdr:to>
      <xdr:col>68</xdr:col>
      <xdr:colOff>203200</xdr:colOff>
      <xdr:row>60</xdr:row>
      <xdr:rowOff>140949</xdr:rowOff>
    </xdr:to>
    <xdr:sp macro="" textlink="">
      <xdr:nvSpPr>
        <xdr:cNvPr id="330" name="フローチャート: 判断 329"/>
        <xdr:cNvSpPr/>
      </xdr:nvSpPr>
      <xdr:spPr>
        <a:xfrm>
          <a:off x="14351000" y="1032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125726</xdr:rowOff>
    </xdr:from>
    <xdr:ext cx="762000" cy="259045"/>
    <xdr:sp macro="" textlink="">
      <xdr:nvSpPr>
        <xdr:cNvPr id="331" name="テキスト ボックス 330"/>
        <xdr:cNvSpPr txBox="1"/>
      </xdr:nvSpPr>
      <xdr:spPr>
        <a:xfrm>
          <a:off x="14020800" y="10412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29294</xdr:rowOff>
    </xdr:from>
    <xdr:to>
      <xdr:col>64</xdr:col>
      <xdr:colOff>152400</xdr:colOff>
      <xdr:row>60</xdr:row>
      <xdr:rowOff>130894</xdr:rowOff>
    </xdr:to>
    <xdr:sp macro="" textlink="">
      <xdr:nvSpPr>
        <xdr:cNvPr id="332" name="フローチャート: 判断 331"/>
        <xdr:cNvSpPr/>
      </xdr:nvSpPr>
      <xdr:spPr>
        <a:xfrm>
          <a:off x="13462000" y="103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115671</xdr:rowOff>
    </xdr:from>
    <xdr:ext cx="762000" cy="259045"/>
    <xdr:sp macro="" textlink="">
      <xdr:nvSpPr>
        <xdr:cNvPr id="333" name="テキスト ボックス 332"/>
        <xdr:cNvSpPr txBox="1"/>
      </xdr:nvSpPr>
      <xdr:spPr>
        <a:xfrm>
          <a:off x="13131800" y="1040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46990</xdr:rowOff>
    </xdr:from>
    <xdr:to>
      <xdr:col>81</xdr:col>
      <xdr:colOff>95250</xdr:colOff>
      <xdr:row>60</xdr:row>
      <xdr:rowOff>148590</xdr:rowOff>
    </xdr:to>
    <xdr:sp macro="" textlink="">
      <xdr:nvSpPr>
        <xdr:cNvPr id="339" name="楕円 338"/>
        <xdr:cNvSpPr/>
      </xdr:nvSpPr>
      <xdr:spPr>
        <a:xfrm>
          <a:off x="169672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19067</xdr:rowOff>
    </xdr:from>
    <xdr:ext cx="762000" cy="259045"/>
    <xdr:sp macro="" textlink="">
      <xdr:nvSpPr>
        <xdr:cNvPr id="340" name="定員管理の状況該当値テキスト"/>
        <xdr:cNvSpPr txBox="1"/>
      </xdr:nvSpPr>
      <xdr:spPr>
        <a:xfrm>
          <a:off x="171069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34925</xdr:rowOff>
    </xdr:from>
    <xdr:to>
      <xdr:col>77</xdr:col>
      <xdr:colOff>95250</xdr:colOff>
      <xdr:row>60</xdr:row>
      <xdr:rowOff>136525</xdr:rowOff>
    </xdr:to>
    <xdr:sp macro="" textlink="">
      <xdr:nvSpPr>
        <xdr:cNvPr id="341" name="楕円 340"/>
        <xdr:cNvSpPr/>
      </xdr:nvSpPr>
      <xdr:spPr>
        <a:xfrm>
          <a:off x="161290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121302</xdr:rowOff>
    </xdr:from>
    <xdr:ext cx="736600" cy="259045"/>
    <xdr:sp macro="" textlink="">
      <xdr:nvSpPr>
        <xdr:cNvPr id="342" name="テキスト ボックス 341"/>
        <xdr:cNvSpPr txBox="1"/>
      </xdr:nvSpPr>
      <xdr:spPr>
        <a:xfrm>
          <a:off x="15798800" y="1040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31306</xdr:rowOff>
    </xdr:from>
    <xdr:to>
      <xdr:col>73</xdr:col>
      <xdr:colOff>44450</xdr:colOff>
      <xdr:row>60</xdr:row>
      <xdr:rowOff>132906</xdr:rowOff>
    </xdr:to>
    <xdr:sp macro="" textlink="">
      <xdr:nvSpPr>
        <xdr:cNvPr id="343" name="楕円 342"/>
        <xdr:cNvSpPr/>
      </xdr:nvSpPr>
      <xdr:spPr>
        <a:xfrm>
          <a:off x="15240000" y="103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117683</xdr:rowOff>
    </xdr:from>
    <xdr:ext cx="762000" cy="259045"/>
    <xdr:sp macro="" textlink="">
      <xdr:nvSpPr>
        <xdr:cNvPr id="344" name="テキスト ボックス 343"/>
        <xdr:cNvSpPr txBox="1"/>
      </xdr:nvSpPr>
      <xdr:spPr>
        <a:xfrm>
          <a:off x="14909800" y="10404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26077</xdr:rowOff>
    </xdr:from>
    <xdr:to>
      <xdr:col>68</xdr:col>
      <xdr:colOff>203200</xdr:colOff>
      <xdr:row>60</xdr:row>
      <xdr:rowOff>127677</xdr:rowOff>
    </xdr:to>
    <xdr:sp macro="" textlink="">
      <xdr:nvSpPr>
        <xdr:cNvPr id="345" name="楕円 344"/>
        <xdr:cNvSpPr/>
      </xdr:nvSpPr>
      <xdr:spPr>
        <a:xfrm>
          <a:off x="14351000" y="103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137854</xdr:rowOff>
    </xdr:from>
    <xdr:ext cx="762000" cy="259045"/>
    <xdr:sp macro="" textlink="">
      <xdr:nvSpPr>
        <xdr:cNvPr id="346" name="テキスト ボックス 345"/>
        <xdr:cNvSpPr txBox="1"/>
      </xdr:nvSpPr>
      <xdr:spPr>
        <a:xfrm>
          <a:off x="14020800" y="1008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7980</xdr:rowOff>
    </xdr:from>
    <xdr:to>
      <xdr:col>64</xdr:col>
      <xdr:colOff>152400</xdr:colOff>
      <xdr:row>60</xdr:row>
      <xdr:rowOff>109580</xdr:rowOff>
    </xdr:to>
    <xdr:sp macro="" textlink="">
      <xdr:nvSpPr>
        <xdr:cNvPr id="347" name="楕円 346"/>
        <xdr:cNvSpPr/>
      </xdr:nvSpPr>
      <xdr:spPr>
        <a:xfrm>
          <a:off x="13462000" y="1029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119757</xdr:rowOff>
    </xdr:from>
    <xdr:ext cx="762000" cy="259045"/>
    <xdr:sp macro="" textlink="">
      <xdr:nvSpPr>
        <xdr:cNvPr id="348" name="テキスト ボックス 347"/>
        <xdr:cNvSpPr txBox="1"/>
      </xdr:nvSpPr>
      <xdr:spPr>
        <a:xfrm>
          <a:off x="13131800" y="1006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災害復旧に係る起債の影響により、元利償還金が増となったが、特定財源についてそれ以上に増となったため、実質公債費比率（単年度）が前年度と比べ１．０％の低下となったが、３カ年平均では０．８ポイント上昇した。類似団体との比較においては、０．５ポイント下回っており、健全な状態であるといえる。今後は、令和２年７月豪雨からの復興事業により地方債の発行が増加することが見込まれることから、事業実施の適正化を図り、健全な財政運営に努め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65012</xdr:rowOff>
    </xdr:from>
    <xdr:to>
      <xdr:col>81</xdr:col>
      <xdr:colOff>44450</xdr:colOff>
      <xdr:row>45</xdr:row>
      <xdr:rowOff>51102</xdr:rowOff>
    </xdr:to>
    <xdr:cxnSp macro="">
      <xdr:nvCxnSpPr>
        <xdr:cNvPr id="379" name="直線コネクタ 378"/>
        <xdr:cNvCxnSpPr/>
      </xdr:nvCxnSpPr>
      <xdr:spPr>
        <a:xfrm flipV="1">
          <a:off x="17018000" y="6065762"/>
          <a:ext cx="0" cy="1700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0"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1" name="直線コネクタ 380"/>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151389</xdr:rowOff>
    </xdr:from>
    <xdr:ext cx="762000" cy="259045"/>
    <xdr:sp macro="" textlink="">
      <xdr:nvSpPr>
        <xdr:cNvPr id="382" name="公債費負担の状況最大値テキスト"/>
        <xdr:cNvSpPr txBox="1"/>
      </xdr:nvSpPr>
      <xdr:spPr>
        <a:xfrm>
          <a:off x="17106900" y="580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65012</xdr:rowOff>
    </xdr:from>
    <xdr:to>
      <xdr:col>81</xdr:col>
      <xdr:colOff>133350</xdr:colOff>
      <xdr:row>35</xdr:row>
      <xdr:rowOff>65012</xdr:rowOff>
    </xdr:to>
    <xdr:cxnSp macro="">
      <xdr:nvCxnSpPr>
        <xdr:cNvPr id="383" name="直線コネクタ 382"/>
        <xdr:cNvCxnSpPr/>
      </xdr:nvCxnSpPr>
      <xdr:spPr>
        <a:xfrm>
          <a:off x="16929100" y="606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58057</xdr:rowOff>
    </xdr:from>
    <xdr:to>
      <xdr:col>81</xdr:col>
      <xdr:colOff>44450</xdr:colOff>
      <xdr:row>40</xdr:row>
      <xdr:rowOff>149981</xdr:rowOff>
    </xdr:to>
    <xdr:cxnSp macro="">
      <xdr:nvCxnSpPr>
        <xdr:cNvPr id="384" name="直線コネクタ 383"/>
        <xdr:cNvCxnSpPr/>
      </xdr:nvCxnSpPr>
      <xdr:spPr>
        <a:xfrm>
          <a:off x="16179800" y="6916057"/>
          <a:ext cx="8382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5" name="公債費負担の状況平均値テキスト"/>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6" name="フローチャート: 判断 385"/>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80131</xdr:rowOff>
    </xdr:from>
    <xdr:to>
      <xdr:col>77</xdr:col>
      <xdr:colOff>44450</xdr:colOff>
      <xdr:row>40</xdr:row>
      <xdr:rowOff>58057</xdr:rowOff>
    </xdr:to>
    <xdr:cxnSp macro="">
      <xdr:nvCxnSpPr>
        <xdr:cNvPr id="387" name="直線コネクタ 386"/>
        <xdr:cNvCxnSpPr/>
      </xdr:nvCxnSpPr>
      <xdr:spPr>
        <a:xfrm>
          <a:off x="15290800" y="6766681"/>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88" name="フローチャート: 判断 387"/>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48579</xdr:rowOff>
    </xdr:from>
    <xdr:ext cx="736600" cy="259045"/>
    <xdr:sp macro="" textlink="">
      <xdr:nvSpPr>
        <xdr:cNvPr id="389" name="テキスト ボックス 388"/>
        <xdr:cNvSpPr txBox="1"/>
      </xdr:nvSpPr>
      <xdr:spPr>
        <a:xfrm>
          <a:off x="15798800" y="707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171148</xdr:rowOff>
    </xdr:from>
    <xdr:to>
      <xdr:col>72</xdr:col>
      <xdr:colOff>203200</xdr:colOff>
      <xdr:row>39</xdr:row>
      <xdr:rowOff>80131</xdr:rowOff>
    </xdr:to>
    <xdr:cxnSp macro="">
      <xdr:nvCxnSpPr>
        <xdr:cNvPr id="390" name="直線コネクタ 389"/>
        <xdr:cNvCxnSpPr/>
      </xdr:nvCxnSpPr>
      <xdr:spPr>
        <a:xfrm>
          <a:off x="14401800" y="668624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156633</xdr:rowOff>
    </xdr:from>
    <xdr:to>
      <xdr:col>73</xdr:col>
      <xdr:colOff>44450</xdr:colOff>
      <xdr:row>41</xdr:row>
      <xdr:rowOff>86783</xdr:rowOff>
    </xdr:to>
    <xdr:sp macro="" textlink="">
      <xdr:nvSpPr>
        <xdr:cNvPr id="391" name="フローチャート: 判断 390"/>
        <xdr:cNvSpPr/>
      </xdr:nvSpPr>
      <xdr:spPr>
        <a:xfrm>
          <a:off x="15240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71560</xdr:rowOff>
    </xdr:from>
    <xdr:ext cx="762000" cy="259045"/>
    <xdr:sp macro="" textlink="">
      <xdr:nvSpPr>
        <xdr:cNvPr id="392" name="テキスト ボックス 391"/>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171148</xdr:rowOff>
    </xdr:from>
    <xdr:to>
      <xdr:col>68</xdr:col>
      <xdr:colOff>152400</xdr:colOff>
      <xdr:row>39</xdr:row>
      <xdr:rowOff>11188</xdr:rowOff>
    </xdr:to>
    <xdr:cxnSp macro="">
      <xdr:nvCxnSpPr>
        <xdr:cNvPr id="393" name="直線コネクタ 392"/>
        <xdr:cNvCxnSpPr/>
      </xdr:nvCxnSpPr>
      <xdr:spPr>
        <a:xfrm flipV="1">
          <a:off x="13512800" y="66862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42635</xdr:rowOff>
    </xdr:from>
    <xdr:to>
      <xdr:col>68</xdr:col>
      <xdr:colOff>203200</xdr:colOff>
      <xdr:row>41</xdr:row>
      <xdr:rowOff>144235</xdr:rowOff>
    </xdr:to>
    <xdr:sp macro="" textlink="">
      <xdr:nvSpPr>
        <xdr:cNvPr id="394" name="フローチャート: 判断 393"/>
        <xdr:cNvSpPr/>
      </xdr:nvSpPr>
      <xdr:spPr>
        <a:xfrm>
          <a:off x="14351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129012</xdr:rowOff>
    </xdr:from>
    <xdr:ext cx="762000" cy="259045"/>
    <xdr:sp macro="" textlink="">
      <xdr:nvSpPr>
        <xdr:cNvPr id="395" name="テキスト ボックス 394"/>
        <xdr:cNvSpPr txBox="1"/>
      </xdr:nvSpPr>
      <xdr:spPr>
        <a:xfrm>
          <a:off x="14020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54126</xdr:rowOff>
    </xdr:from>
    <xdr:to>
      <xdr:col>64</xdr:col>
      <xdr:colOff>152400</xdr:colOff>
      <xdr:row>41</xdr:row>
      <xdr:rowOff>155726</xdr:rowOff>
    </xdr:to>
    <xdr:sp macro="" textlink="">
      <xdr:nvSpPr>
        <xdr:cNvPr id="396" name="フローチャート: 判断 395"/>
        <xdr:cNvSpPr/>
      </xdr:nvSpPr>
      <xdr:spPr>
        <a:xfrm>
          <a:off x="13462000" y="7083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140503</xdr:rowOff>
    </xdr:from>
    <xdr:ext cx="762000" cy="259045"/>
    <xdr:sp macro="" textlink="">
      <xdr:nvSpPr>
        <xdr:cNvPr id="397" name="テキスト ボックス 396"/>
        <xdr:cNvSpPr txBox="1"/>
      </xdr:nvSpPr>
      <xdr:spPr>
        <a:xfrm>
          <a:off x="13131800" y="716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403" name="楕円 402"/>
        <xdr:cNvSpPr/>
      </xdr:nvSpPr>
      <xdr:spPr>
        <a:xfrm>
          <a:off x="169672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115708</xdr:rowOff>
    </xdr:from>
    <xdr:ext cx="762000" cy="259045"/>
    <xdr:sp macro="" textlink="">
      <xdr:nvSpPr>
        <xdr:cNvPr id="404" name="公債費負担の状況該当値テキスト"/>
        <xdr:cNvSpPr txBox="1"/>
      </xdr:nvSpPr>
      <xdr:spPr>
        <a:xfrm>
          <a:off x="17106900" y="6802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7257</xdr:rowOff>
    </xdr:from>
    <xdr:to>
      <xdr:col>77</xdr:col>
      <xdr:colOff>95250</xdr:colOff>
      <xdr:row>40</xdr:row>
      <xdr:rowOff>108857</xdr:rowOff>
    </xdr:to>
    <xdr:sp macro="" textlink="">
      <xdr:nvSpPr>
        <xdr:cNvPr id="405" name="楕円 404"/>
        <xdr:cNvSpPr/>
      </xdr:nvSpPr>
      <xdr:spPr>
        <a:xfrm>
          <a:off x="16129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119034</xdr:rowOff>
    </xdr:from>
    <xdr:ext cx="736600" cy="259045"/>
    <xdr:sp macro="" textlink="">
      <xdr:nvSpPr>
        <xdr:cNvPr id="406" name="テキスト ボックス 405"/>
        <xdr:cNvSpPr txBox="1"/>
      </xdr:nvSpPr>
      <xdr:spPr>
        <a:xfrm>
          <a:off x="15798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29331</xdr:rowOff>
    </xdr:from>
    <xdr:to>
      <xdr:col>73</xdr:col>
      <xdr:colOff>44450</xdr:colOff>
      <xdr:row>39</xdr:row>
      <xdr:rowOff>130931</xdr:rowOff>
    </xdr:to>
    <xdr:sp macro="" textlink="">
      <xdr:nvSpPr>
        <xdr:cNvPr id="407" name="楕円 406"/>
        <xdr:cNvSpPr/>
      </xdr:nvSpPr>
      <xdr:spPr>
        <a:xfrm>
          <a:off x="152400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141108</xdr:rowOff>
    </xdr:from>
    <xdr:ext cx="762000" cy="259045"/>
    <xdr:sp macro="" textlink="">
      <xdr:nvSpPr>
        <xdr:cNvPr id="408" name="テキスト ボックス 407"/>
        <xdr:cNvSpPr txBox="1"/>
      </xdr:nvSpPr>
      <xdr:spPr>
        <a:xfrm>
          <a:off x="14909800" y="648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120348</xdr:rowOff>
    </xdr:from>
    <xdr:to>
      <xdr:col>68</xdr:col>
      <xdr:colOff>203200</xdr:colOff>
      <xdr:row>39</xdr:row>
      <xdr:rowOff>50498</xdr:rowOff>
    </xdr:to>
    <xdr:sp macro="" textlink="">
      <xdr:nvSpPr>
        <xdr:cNvPr id="409" name="楕円 408"/>
        <xdr:cNvSpPr/>
      </xdr:nvSpPr>
      <xdr:spPr>
        <a:xfrm>
          <a:off x="14351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60675</xdr:rowOff>
    </xdr:from>
    <xdr:ext cx="762000" cy="259045"/>
    <xdr:sp macro="" textlink="">
      <xdr:nvSpPr>
        <xdr:cNvPr id="410" name="テキスト ボックス 409"/>
        <xdr:cNvSpPr txBox="1"/>
      </xdr:nvSpPr>
      <xdr:spPr>
        <a:xfrm>
          <a:off x="14020800" y="640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131838</xdr:rowOff>
    </xdr:from>
    <xdr:to>
      <xdr:col>64</xdr:col>
      <xdr:colOff>152400</xdr:colOff>
      <xdr:row>39</xdr:row>
      <xdr:rowOff>61988</xdr:rowOff>
    </xdr:to>
    <xdr:sp macro="" textlink="">
      <xdr:nvSpPr>
        <xdr:cNvPr id="411" name="楕円 410"/>
        <xdr:cNvSpPr/>
      </xdr:nvSpPr>
      <xdr:spPr>
        <a:xfrm>
          <a:off x="13462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72165</xdr:rowOff>
    </xdr:from>
    <xdr:ext cx="762000" cy="259045"/>
    <xdr:sp macro="" textlink="">
      <xdr:nvSpPr>
        <xdr:cNvPr id="412" name="テキスト ボックス 411"/>
        <xdr:cNvSpPr txBox="1"/>
      </xdr:nvSpPr>
      <xdr:spPr>
        <a:xfrm>
          <a:off x="13131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６．９ポイント低下し、類似団体を下回る結果となった。災害公営住宅建設事業やくま川鉄道災害復旧事業、一部事務組合負担見込額の増などがあったものの、財政調整基金や減債基金への積み立てや充当可能財源等の増があり、将来負担比率は大きく減少した。</a:t>
          </a:r>
        </a:p>
        <a:p>
          <a:r>
            <a:rPr kumimoji="1" lang="ja-JP" altLang="en-US" sz="1300">
              <a:latin typeface="ＭＳ Ｐゴシック" panose="020B0600070205080204" pitchFamily="50" charset="-128"/>
              <a:ea typeface="ＭＳ Ｐゴシック" panose="020B0600070205080204" pitchFamily="50" charset="-128"/>
            </a:rPr>
            <a:t>　今後は、令和２年７月豪雨からの復興事業により地方債の発行が増加することが見込まれることから、事業実施の適正化を図り、健全な財政運営に努めていく。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17840</xdr:rowOff>
    </xdr:to>
    <xdr:cxnSp macro="">
      <xdr:nvCxnSpPr>
        <xdr:cNvPr id="443" name="直線コネクタ 442"/>
        <xdr:cNvCxnSpPr/>
      </xdr:nvCxnSpPr>
      <xdr:spPr>
        <a:xfrm flipV="1">
          <a:off x="17018000" y="2313214"/>
          <a:ext cx="0" cy="14765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161367</xdr:rowOff>
    </xdr:from>
    <xdr:ext cx="762000" cy="259045"/>
    <xdr:sp macro="" textlink="">
      <xdr:nvSpPr>
        <xdr:cNvPr id="444" name="将来負担の状況最小値テキスト"/>
        <xdr:cNvSpPr txBox="1"/>
      </xdr:nvSpPr>
      <xdr:spPr>
        <a:xfrm>
          <a:off x="17106900" y="376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17840</xdr:rowOff>
    </xdr:from>
    <xdr:to>
      <xdr:col>81</xdr:col>
      <xdr:colOff>133350</xdr:colOff>
      <xdr:row>22</xdr:row>
      <xdr:rowOff>17840</xdr:rowOff>
    </xdr:to>
    <xdr:cxnSp macro="">
      <xdr:nvCxnSpPr>
        <xdr:cNvPr id="445" name="直線コネクタ 444"/>
        <xdr:cNvCxnSpPr/>
      </xdr:nvCxnSpPr>
      <xdr:spPr>
        <a:xfrm>
          <a:off x="16929100" y="378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16329</xdr:rowOff>
    </xdr:from>
    <xdr:to>
      <xdr:col>81</xdr:col>
      <xdr:colOff>44450</xdr:colOff>
      <xdr:row>14</xdr:row>
      <xdr:rowOff>95613</xdr:rowOff>
    </xdr:to>
    <xdr:cxnSp macro="">
      <xdr:nvCxnSpPr>
        <xdr:cNvPr id="448" name="直線コネクタ 447"/>
        <xdr:cNvCxnSpPr/>
      </xdr:nvCxnSpPr>
      <xdr:spPr>
        <a:xfrm flipV="1">
          <a:off x="16179800" y="2416629"/>
          <a:ext cx="838200" cy="7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1105</xdr:rowOff>
    </xdr:from>
    <xdr:ext cx="762000" cy="259045"/>
    <xdr:sp macro="" textlink="">
      <xdr:nvSpPr>
        <xdr:cNvPr id="449" name="将来負担の状況平均値テキスト"/>
        <xdr:cNvSpPr txBox="1"/>
      </xdr:nvSpPr>
      <xdr:spPr>
        <a:xfrm>
          <a:off x="17106900" y="2401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11490</xdr:rowOff>
    </xdr:from>
    <xdr:to>
      <xdr:col>81</xdr:col>
      <xdr:colOff>95250</xdr:colOff>
      <xdr:row>14</xdr:row>
      <xdr:rowOff>113090</xdr:rowOff>
    </xdr:to>
    <xdr:sp macro="" textlink="">
      <xdr:nvSpPr>
        <xdr:cNvPr id="450" name="フローチャート: 判断 449"/>
        <xdr:cNvSpPr/>
      </xdr:nvSpPr>
      <xdr:spPr>
        <a:xfrm>
          <a:off x="16967200" y="241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95613</xdr:rowOff>
    </xdr:from>
    <xdr:to>
      <xdr:col>77</xdr:col>
      <xdr:colOff>44450</xdr:colOff>
      <xdr:row>15</xdr:row>
      <xdr:rowOff>26428</xdr:rowOff>
    </xdr:to>
    <xdr:cxnSp macro="">
      <xdr:nvCxnSpPr>
        <xdr:cNvPr id="451" name="直線コネクタ 450"/>
        <xdr:cNvCxnSpPr/>
      </xdr:nvCxnSpPr>
      <xdr:spPr>
        <a:xfrm flipV="1">
          <a:off x="15290800" y="2495913"/>
          <a:ext cx="889000" cy="10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40217</xdr:rowOff>
    </xdr:from>
    <xdr:to>
      <xdr:col>77</xdr:col>
      <xdr:colOff>95250</xdr:colOff>
      <xdr:row>14</xdr:row>
      <xdr:rowOff>141817</xdr:rowOff>
    </xdr:to>
    <xdr:sp macro="" textlink="">
      <xdr:nvSpPr>
        <xdr:cNvPr id="452" name="フローチャート: 判断 451"/>
        <xdr:cNvSpPr/>
      </xdr:nvSpPr>
      <xdr:spPr>
        <a:xfrm>
          <a:off x="16129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151994</xdr:rowOff>
    </xdr:from>
    <xdr:ext cx="736600" cy="259045"/>
    <xdr:sp macro="" textlink="">
      <xdr:nvSpPr>
        <xdr:cNvPr id="453" name="テキスト ボックス 452"/>
        <xdr:cNvSpPr txBox="1"/>
      </xdr:nvSpPr>
      <xdr:spPr>
        <a:xfrm>
          <a:off x="15798800" y="220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26428</xdr:rowOff>
    </xdr:from>
    <xdr:to>
      <xdr:col>72</xdr:col>
      <xdr:colOff>203200</xdr:colOff>
      <xdr:row>15</xdr:row>
      <xdr:rowOff>171208</xdr:rowOff>
    </xdr:to>
    <xdr:cxnSp macro="">
      <xdr:nvCxnSpPr>
        <xdr:cNvPr id="454" name="直線コネクタ 453"/>
        <xdr:cNvCxnSpPr/>
      </xdr:nvCxnSpPr>
      <xdr:spPr>
        <a:xfrm flipV="1">
          <a:off x="14401800" y="2598178"/>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126395</xdr:rowOff>
    </xdr:from>
    <xdr:to>
      <xdr:col>73</xdr:col>
      <xdr:colOff>44450</xdr:colOff>
      <xdr:row>15</xdr:row>
      <xdr:rowOff>56545</xdr:rowOff>
    </xdr:to>
    <xdr:sp macro="" textlink="">
      <xdr:nvSpPr>
        <xdr:cNvPr id="455" name="フローチャート: 判断 454"/>
        <xdr:cNvSpPr/>
      </xdr:nvSpPr>
      <xdr:spPr>
        <a:xfrm>
          <a:off x="15240000" y="252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66722</xdr:rowOff>
    </xdr:from>
    <xdr:ext cx="762000" cy="259045"/>
    <xdr:sp macro="" textlink="">
      <xdr:nvSpPr>
        <xdr:cNvPr id="456" name="テキスト ボックス 455"/>
        <xdr:cNvSpPr txBox="1"/>
      </xdr:nvSpPr>
      <xdr:spPr>
        <a:xfrm>
          <a:off x="14909800" y="229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171208</xdr:rowOff>
    </xdr:from>
    <xdr:to>
      <xdr:col>68</xdr:col>
      <xdr:colOff>152400</xdr:colOff>
      <xdr:row>17</xdr:row>
      <xdr:rowOff>138551</xdr:rowOff>
    </xdr:to>
    <xdr:cxnSp macro="">
      <xdr:nvCxnSpPr>
        <xdr:cNvPr id="457" name="直線コネクタ 456"/>
        <xdr:cNvCxnSpPr/>
      </xdr:nvCxnSpPr>
      <xdr:spPr>
        <a:xfrm flipV="1">
          <a:off x="13512800" y="2742958"/>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64105</xdr:rowOff>
    </xdr:from>
    <xdr:to>
      <xdr:col>68</xdr:col>
      <xdr:colOff>203200</xdr:colOff>
      <xdr:row>15</xdr:row>
      <xdr:rowOff>165705</xdr:rowOff>
    </xdr:to>
    <xdr:sp macro="" textlink="">
      <xdr:nvSpPr>
        <xdr:cNvPr id="458" name="フローチャート: 判断 457"/>
        <xdr:cNvSpPr/>
      </xdr:nvSpPr>
      <xdr:spPr>
        <a:xfrm>
          <a:off x="14351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4432</xdr:rowOff>
    </xdr:from>
    <xdr:ext cx="762000" cy="259045"/>
    <xdr:sp macro="" textlink="">
      <xdr:nvSpPr>
        <xdr:cNvPr id="459" name="テキスト ボックス 458"/>
        <xdr:cNvSpPr txBox="1"/>
      </xdr:nvSpPr>
      <xdr:spPr>
        <a:xfrm>
          <a:off x="14020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135346</xdr:rowOff>
    </xdr:from>
    <xdr:to>
      <xdr:col>64</xdr:col>
      <xdr:colOff>152400</xdr:colOff>
      <xdr:row>16</xdr:row>
      <xdr:rowOff>65496</xdr:rowOff>
    </xdr:to>
    <xdr:sp macro="" textlink="">
      <xdr:nvSpPr>
        <xdr:cNvPr id="460" name="フローチャート: 判断 459"/>
        <xdr:cNvSpPr/>
      </xdr:nvSpPr>
      <xdr:spPr>
        <a:xfrm>
          <a:off x="13462000" y="270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75673</xdr:rowOff>
    </xdr:from>
    <xdr:ext cx="762000" cy="259045"/>
    <xdr:sp macro="" textlink="">
      <xdr:nvSpPr>
        <xdr:cNvPr id="461" name="テキスト ボックス 460"/>
        <xdr:cNvSpPr txBox="1"/>
      </xdr:nvSpPr>
      <xdr:spPr>
        <a:xfrm>
          <a:off x="13131800" y="2475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136979</xdr:rowOff>
    </xdr:from>
    <xdr:to>
      <xdr:col>81</xdr:col>
      <xdr:colOff>95250</xdr:colOff>
      <xdr:row>14</xdr:row>
      <xdr:rowOff>67129</xdr:rowOff>
    </xdr:to>
    <xdr:sp macro="" textlink="">
      <xdr:nvSpPr>
        <xdr:cNvPr id="467" name="楕円 466"/>
        <xdr:cNvSpPr/>
      </xdr:nvSpPr>
      <xdr:spPr>
        <a:xfrm>
          <a:off x="16967200" y="236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58256</xdr:rowOff>
    </xdr:from>
    <xdr:ext cx="762000" cy="259045"/>
    <xdr:sp macro="" textlink="">
      <xdr:nvSpPr>
        <xdr:cNvPr id="468" name="将来負担の状況該当値テキスト"/>
        <xdr:cNvSpPr txBox="1"/>
      </xdr:nvSpPr>
      <xdr:spPr>
        <a:xfrm>
          <a:off x="17106900" y="228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44813</xdr:rowOff>
    </xdr:from>
    <xdr:to>
      <xdr:col>77</xdr:col>
      <xdr:colOff>95250</xdr:colOff>
      <xdr:row>14</xdr:row>
      <xdr:rowOff>146413</xdr:rowOff>
    </xdr:to>
    <xdr:sp macro="" textlink="">
      <xdr:nvSpPr>
        <xdr:cNvPr id="469" name="楕円 468"/>
        <xdr:cNvSpPr/>
      </xdr:nvSpPr>
      <xdr:spPr>
        <a:xfrm>
          <a:off x="16129000" y="24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131190</xdr:rowOff>
    </xdr:from>
    <xdr:ext cx="736600" cy="259045"/>
    <xdr:sp macro="" textlink="">
      <xdr:nvSpPr>
        <xdr:cNvPr id="470" name="テキスト ボックス 469"/>
        <xdr:cNvSpPr txBox="1"/>
      </xdr:nvSpPr>
      <xdr:spPr>
        <a:xfrm>
          <a:off x="15798800" y="2531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147078</xdr:rowOff>
    </xdr:from>
    <xdr:to>
      <xdr:col>73</xdr:col>
      <xdr:colOff>44450</xdr:colOff>
      <xdr:row>15</xdr:row>
      <xdr:rowOff>77228</xdr:rowOff>
    </xdr:to>
    <xdr:sp macro="" textlink="">
      <xdr:nvSpPr>
        <xdr:cNvPr id="471" name="楕円 470"/>
        <xdr:cNvSpPr/>
      </xdr:nvSpPr>
      <xdr:spPr>
        <a:xfrm>
          <a:off x="15240000" y="254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62005</xdr:rowOff>
    </xdr:from>
    <xdr:ext cx="762000" cy="259045"/>
    <xdr:sp macro="" textlink="">
      <xdr:nvSpPr>
        <xdr:cNvPr id="472" name="テキスト ボックス 471"/>
        <xdr:cNvSpPr txBox="1"/>
      </xdr:nvSpPr>
      <xdr:spPr>
        <a:xfrm>
          <a:off x="14909800" y="263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120408</xdr:rowOff>
    </xdr:from>
    <xdr:to>
      <xdr:col>68</xdr:col>
      <xdr:colOff>203200</xdr:colOff>
      <xdr:row>16</xdr:row>
      <xdr:rowOff>50558</xdr:rowOff>
    </xdr:to>
    <xdr:sp macro="" textlink="">
      <xdr:nvSpPr>
        <xdr:cNvPr id="473" name="楕円 472"/>
        <xdr:cNvSpPr/>
      </xdr:nvSpPr>
      <xdr:spPr>
        <a:xfrm>
          <a:off x="14351000" y="269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35335</xdr:rowOff>
    </xdr:from>
    <xdr:ext cx="762000" cy="259045"/>
    <xdr:sp macro="" textlink="">
      <xdr:nvSpPr>
        <xdr:cNvPr id="474" name="テキスト ボックス 473"/>
        <xdr:cNvSpPr txBox="1"/>
      </xdr:nvSpPr>
      <xdr:spPr>
        <a:xfrm>
          <a:off x="14020800" y="277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87751</xdr:rowOff>
    </xdr:from>
    <xdr:to>
      <xdr:col>64</xdr:col>
      <xdr:colOff>152400</xdr:colOff>
      <xdr:row>18</xdr:row>
      <xdr:rowOff>17901</xdr:rowOff>
    </xdr:to>
    <xdr:sp macro="" textlink="">
      <xdr:nvSpPr>
        <xdr:cNvPr id="475" name="楕円 474"/>
        <xdr:cNvSpPr/>
      </xdr:nvSpPr>
      <xdr:spPr>
        <a:xfrm>
          <a:off x="13462000" y="300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2678</xdr:rowOff>
    </xdr:from>
    <xdr:ext cx="762000" cy="259045"/>
    <xdr:sp macro="" textlink="">
      <xdr:nvSpPr>
        <xdr:cNvPr id="476" name="テキスト ボックス 475"/>
        <xdr:cNvSpPr txBox="1"/>
      </xdr:nvSpPr>
      <xdr:spPr>
        <a:xfrm>
          <a:off x="13131800" y="3088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30,192
29,844
210.55
26,564,584
25,195,340
1,224,511
9,228,470
25,356,909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を上回る水準で推移していたが、令和４年度から下回り、令和５年度も前年度と比べ０．６ポイント低下した。要因は職員数の減と退職手当の減である。定員適正化計画により適正な人員配置に努めたい。</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131572</xdr:rowOff>
    </xdr:from>
    <xdr:to>
      <xdr:col>24</xdr:col>
      <xdr:colOff>25400</xdr:colOff>
      <xdr:row>40</xdr:row>
      <xdr:rowOff>44704</xdr:rowOff>
    </xdr:to>
    <xdr:cxnSp macro="">
      <xdr:nvCxnSpPr>
        <xdr:cNvPr id="59" name="直線コネクタ 58"/>
        <xdr:cNvCxnSpPr/>
      </xdr:nvCxnSpPr>
      <xdr:spPr>
        <a:xfrm flipV="1">
          <a:off x="4826000" y="5960872"/>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16781</xdr:rowOff>
    </xdr:from>
    <xdr:ext cx="762000" cy="259045"/>
    <xdr:sp macro="" textlink="">
      <xdr:nvSpPr>
        <xdr:cNvPr id="60" name="人件費最小値テキスト"/>
        <xdr:cNvSpPr txBox="1"/>
      </xdr:nvSpPr>
      <xdr:spPr>
        <a:xfrm>
          <a:off x="4914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44704</xdr:rowOff>
    </xdr:from>
    <xdr:to>
      <xdr:col>24</xdr:col>
      <xdr:colOff>114300</xdr:colOff>
      <xdr:row>40</xdr:row>
      <xdr:rowOff>44704</xdr:rowOff>
    </xdr:to>
    <xdr:cxnSp macro="">
      <xdr:nvCxnSpPr>
        <xdr:cNvPr id="61" name="直線コネクタ 60"/>
        <xdr:cNvCxnSpPr/>
      </xdr:nvCxnSpPr>
      <xdr:spPr>
        <a:xfrm>
          <a:off x="4737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46499</xdr:rowOff>
    </xdr:from>
    <xdr:ext cx="762000" cy="259045"/>
    <xdr:sp macro="" textlink="">
      <xdr:nvSpPr>
        <xdr:cNvPr id="62" name="人件費最大値テキスト"/>
        <xdr:cNvSpPr txBox="1"/>
      </xdr:nvSpPr>
      <xdr:spPr>
        <a:xfrm>
          <a:off x="4914900" y="5704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131572</xdr:rowOff>
    </xdr:from>
    <xdr:to>
      <xdr:col>24</xdr:col>
      <xdr:colOff>114300</xdr:colOff>
      <xdr:row>34</xdr:row>
      <xdr:rowOff>131572</xdr:rowOff>
    </xdr:to>
    <xdr:cxnSp macro="">
      <xdr:nvCxnSpPr>
        <xdr:cNvPr id="63" name="直線コネクタ 62"/>
        <xdr:cNvCxnSpPr/>
      </xdr:nvCxnSpPr>
      <xdr:spPr>
        <a:xfrm>
          <a:off x="4737100" y="5960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163576</xdr:rowOff>
    </xdr:from>
    <xdr:to>
      <xdr:col>24</xdr:col>
      <xdr:colOff>25400</xdr:colOff>
      <xdr:row>37</xdr:row>
      <xdr:rowOff>19558</xdr:rowOff>
    </xdr:to>
    <xdr:cxnSp macro="">
      <xdr:nvCxnSpPr>
        <xdr:cNvPr id="64" name="直線コネクタ 63"/>
        <xdr:cNvCxnSpPr/>
      </xdr:nvCxnSpPr>
      <xdr:spPr>
        <a:xfrm flipV="1">
          <a:off x="3987800" y="63357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126001</xdr:rowOff>
    </xdr:from>
    <xdr:ext cx="762000" cy="259045"/>
    <xdr:sp macro="" textlink="">
      <xdr:nvSpPr>
        <xdr:cNvPr id="65" name="人件費平均値テキスト"/>
        <xdr:cNvSpPr txBox="1"/>
      </xdr:nvSpPr>
      <xdr:spPr>
        <a:xfrm>
          <a:off x="4914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19558</xdr:rowOff>
    </xdr:from>
    <xdr:to>
      <xdr:col>19</xdr:col>
      <xdr:colOff>187325</xdr:colOff>
      <xdr:row>37</xdr:row>
      <xdr:rowOff>101854</xdr:rowOff>
    </xdr:to>
    <xdr:cxnSp macro="">
      <xdr:nvCxnSpPr>
        <xdr:cNvPr id="67" name="直線コネクタ 66"/>
        <xdr:cNvCxnSpPr/>
      </xdr:nvCxnSpPr>
      <xdr:spPr>
        <a:xfrm flipV="1">
          <a:off x="3098800" y="63632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78994</xdr:rowOff>
    </xdr:from>
    <xdr:to>
      <xdr:col>15</xdr:col>
      <xdr:colOff>98425</xdr:colOff>
      <xdr:row>37</xdr:row>
      <xdr:rowOff>101854</xdr:rowOff>
    </xdr:to>
    <xdr:cxnSp macro="">
      <xdr:nvCxnSpPr>
        <xdr:cNvPr id="70" name="直線コネクタ 69"/>
        <xdr:cNvCxnSpPr/>
      </xdr:nvCxnSpPr>
      <xdr:spPr>
        <a:xfrm>
          <a:off x="2209800" y="64226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1" name="フローチャート: 判断 70"/>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72" name="テキスト ボックス 71"/>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78994</xdr:rowOff>
    </xdr:from>
    <xdr:to>
      <xdr:col>11</xdr:col>
      <xdr:colOff>9525</xdr:colOff>
      <xdr:row>37</xdr:row>
      <xdr:rowOff>129286</xdr:rowOff>
    </xdr:to>
    <xdr:cxnSp macro="">
      <xdr:nvCxnSpPr>
        <xdr:cNvPr id="73" name="直線コネクタ 72"/>
        <xdr:cNvCxnSpPr/>
      </xdr:nvCxnSpPr>
      <xdr:spPr>
        <a:xfrm flipV="1">
          <a:off x="1320800" y="642264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4" name="フローチャート: 判断 73"/>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75" name="テキスト ボックス 74"/>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76" name="フローチャート: 判断 75"/>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103395</xdr:rowOff>
    </xdr:from>
    <xdr:ext cx="762000" cy="259045"/>
    <xdr:sp macro="" textlink="">
      <xdr:nvSpPr>
        <xdr:cNvPr id="77" name="テキスト ボックス 76"/>
        <xdr:cNvSpPr txBox="1"/>
      </xdr:nvSpPr>
      <xdr:spPr>
        <a:xfrm>
          <a:off x="939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83" name="楕円 82"/>
        <xdr:cNvSpPr/>
      </xdr:nvSpPr>
      <xdr:spPr>
        <a:xfrm>
          <a:off x="4775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129303</xdr:rowOff>
    </xdr:from>
    <xdr:ext cx="762000" cy="259045"/>
    <xdr:sp macro="" textlink="">
      <xdr:nvSpPr>
        <xdr:cNvPr id="84" name="人件費該当値テキスト"/>
        <xdr:cNvSpPr txBox="1"/>
      </xdr:nvSpPr>
      <xdr:spPr>
        <a:xfrm>
          <a:off x="4914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140208</xdr:rowOff>
    </xdr:from>
    <xdr:to>
      <xdr:col>20</xdr:col>
      <xdr:colOff>38100</xdr:colOff>
      <xdr:row>37</xdr:row>
      <xdr:rowOff>70358</xdr:rowOff>
    </xdr:to>
    <xdr:sp macro="" textlink="">
      <xdr:nvSpPr>
        <xdr:cNvPr id="85" name="楕円 84"/>
        <xdr:cNvSpPr/>
      </xdr:nvSpPr>
      <xdr:spPr>
        <a:xfrm>
          <a:off x="3937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80535</xdr:rowOff>
    </xdr:from>
    <xdr:ext cx="736600" cy="259045"/>
    <xdr:sp macro="" textlink="">
      <xdr:nvSpPr>
        <xdr:cNvPr id="86" name="テキスト ボックス 85"/>
        <xdr:cNvSpPr txBox="1"/>
      </xdr:nvSpPr>
      <xdr:spPr>
        <a:xfrm>
          <a:off x="3606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51054</xdr:rowOff>
    </xdr:from>
    <xdr:to>
      <xdr:col>15</xdr:col>
      <xdr:colOff>149225</xdr:colOff>
      <xdr:row>37</xdr:row>
      <xdr:rowOff>152654</xdr:rowOff>
    </xdr:to>
    <xdr:sp macro="" textlink="">
      <xdr:nvSpPr>
        <xdr:cNvPr id="87" name="楕円 86"/>
        <xdr:cNvSpPr/>
      </xdr:nvSpPr>
      <xdr:spPr>
        <a:xfrm>
          <a:off x="3048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137431</xdr:rowOff>
    </xdr:from>
    <xdr:ext cx="762000" cy="259045"/>
    <xdr:sp macro="" textlink="">
      <xdr:nvSpPr>
        <xdr:cNvPr id="88" name="テキスト ボックス 87"/>
        <xdr:cNvSpPr txBox="1"/>
      </xdr:nvSpPr>
      <xdr:spPr>
        <a:xfrm>
          <a:off x="2717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28194</xdr:rowOff>
    </xdr:from>
    <xdr:to>
      <xdr:col>11</xdr:col>
      <xdr:colOff>60325</xdr:colOff>
      <xdr:row>37</xdr:row>
      <xdr:rowOff>129794</xdr:rowOff>
    </xdr:to>
    <xdr:sp macro="" textlink="">
      <xdr:nvSpPr>
        <xdr:cNvPr id="89" name="楕円 88"/>
        <xdr:cNvSpPr/>
      </xdr:nvSpPr>
      <xdr:spPr>
        <a:xfrm>
          <a:off x="2159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114571</xdr:rowOff>
    </xdr:from>
    <xdr:ext cx="762000" cy="259045"/>
    <xdr:sp macro="" textlink="">
      <xdr:nvSpPr>
        <xdr:cNvPr id="90" name="テキスト ボックス 89"/>
        <xdr:cNvSpPr txBox="1"/>
      </xdr:nvSpPr>
      <xdr:spPr>
        <a:xfrm>
          <a:off x="1828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78486</xdr:rowOff>
    </xdr:from>
    <xdr:to>
      <xdr:col>6</xdr:col>
      <xdr:colOff>171450</xdr:colOff>
      <xdr:row>38</xdr:row>
      <xdr:rowOff>8636</xdr:rowOff>
    </xdr:to>
    <xdr:sp macro="" textlink="">
      <xdr:nvSpPr>
        <xdr:cNvPr id="91" name="楕円 90"/>
        <xdr:cNvSpPr/>
      </xdr:nvSpPr>
      <xdr:spPr>
        <a:xfrm>
          <a:off x="1270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164863</xdr:rowOff>
    </xdr:from>
    <xdr:ext cx="762000" cy="259045"/>
    <xdr:sp macro="" textlink="">
      <xdr:nvSpPr>
        <xdr:cNvPr id="92" name="テキスト ボックス 91"/>
        <xdr:cNvSpPr txBox="1"/>
      </xdr:nvSpPr>
      <xdr:spPr>
        <a:xfrm>
          <a:off x="939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低い水準で推移しているが前年度と比べ１．６ポイント上昇している。物価高騰等により電気料・燃料費の値上げや委託料の増が懸念されていることから、今後もこの水準を維持できるよう、さらなる事業の効率化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31750</xdr:rowOff>
    </xdr:to>
    <xdr:cxnSp macro="">
      <xdr:nvCxnSpPr>
        <xdr:cNvPr id="120" name="直線コネクタ 119"/>
        <xdr:cNvCxnSpPr/>
      </xdr:nvCxnSpPr>
      <xdr:spPr>
        <a:xfrm flipV="1">
          <a:off x="16510000" y="245110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3827</xdr:rowOff>
    </xdr:from>
    <xdr:ext cx="762000" cy="259045"/>
    <xdr:sp macro="" textlink="">
      <xdr:nvSpPr>
        <xdr:cNvPr id="121" name="物件費最小値テキスト"/>
        <xdr:cNvSpPr txBox="1"/>
      </xdr:nvSpPr>
      <xdr:spPr>
        <a:xfrm>
          <a:off x="165989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31750</xdr:rowOff>
    </xdr:from>
    <xdr:to>
      <xdr:col>82</xdr:col>
      <xdr:colOff>196850</xdr:colOff>
      <xdr:row>21</xdr:row>
      <xdr:rowOff>31750</xdr:rowOff>
    </xdr:to>
    <xdr:cxnSp macro="">
      <xdr:nvCxnSpPr>
        <xdr:cNvPr id="122" name="直線コネクタ 121"/>
        <xdr:cNvCxnSpPr/>
      </xdr:nvCxnSpPr>
      <xdr:spPr>
        <a:xfrm>
          <a:off x="16421100" y="363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123190</xdr:rowOff>
    </xdr:from>
    <xdr:to>
      <xdr:col>82</xdr:col>
      <xdr:colOff>107950</xdr:colOff>
      <xdr:row>16</xdr:row>
      <xdr:rowOff>73660</xdr:rowOff>
    </xdr:to>
    <xdr:cxnSp macro="">
      <xdr:nvCxnSpPr>
        <xdr:cNvPr id="125" name="直線コネクタ 124"/>
        <xdr:cNvCxnSpPr/>
      </xdr:nvCxnSpPr>
      <xdr:spPr>
        <a:xfrm>
          <a:off x="15671800" y="269494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71137</xdr:rowOff>
    </xdr:from>
    <xdr:ext cx="762000" cy="259045"/>
    <xdr:sp macro="" textlink="">
      <xdr:nvSpPr>
        <xdr:cNvPr id="126" name="物件費平均値テキスト"/>
        <xdr:cNvSpPr txBox="1"/>
      </xdr:nvSpPr>
      <xdr:spPr>
        <a:xfrm>
          <a:off x="16598900" y="2814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27" name="フローチャート: 判断 126"/>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39370</xdr:rowOff>
    </xdr:from>
    <xdr:to>
      <xdr:col>78</xdr:col>
      <xdr:colOff>69850</xdr:colOff>
      <xdr:row>15</xdr:row>
      <xdr:rowOff>123190</xdr:rowOff>
    </xdr:to>
    <xdr:cxnSp macro="">
      <xdr:nvCxnSpPr>
        <xdr:cNvPr id="128" name="直線コネクタ 127"/>
        <xdr:cNvCxnSpPr/>
      </xdr:nvCxnSpPr>
      <xdr:spPr>
        <a:xfrm>
          <a:off x="14782800" y="26111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29" name="フローチャート: 判断 128"/>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162577</xdr:rowOff>
    </xdr:from>
    <xdr:ext cx="736600" cy="259045"/>
    <xdr:sp macro="" textlink="">
      <xdr:nvSpPr>
        <xdr:cNvPr id="130" name="テキスト ボックス 129"/>
        <xdr:cNvSpPr txBox="1"/>
      </xdr:nvSpPr>
      <xdr:spPr>
        <a:xfrm>
          <a:off x="15290800" y="290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39370</xdr:rowOff>
    </xdr:from>
    <xdr:to>
      <xdr:col>73</xdr:col>
      <xdr:colOff>180975</xdr:colOff>
      <xdr:row>15</xdr:row>
      <xdr:rowOff>146050</xdr:rowOff>
    </xdr:to>
    <xdr:cxnSp macro="">
      <xdr:nvCxnSpPr>
        <xdr:cNvPr id="131" name="直線コネクタ 130"/>
        <xdr:cNvCxnSpPr/>
      </xdr:nvCxnSpPr>
      <xdr:spPr>
        <a:xfrm flipV="1">
          <a:off x="13893800" y="26111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156210</xdr:rowOff>
    </xdr:from>
    <xdr:to>
      <xdr:col>74</xdr:col>
      <xdr:colOff>31750</xdr:colOff>
      <xdr:row>16</xdr:row>
      <xdr:rowOff>86360</xdr:rowOff>
    </xdr:to>
    <xdr:sp macro="" textlink="">
      <xdr:nvSpPr>
        <xdr:cNvPr id="132" name="フローチャート: 判断 131"/>
        <xdr:cNvSpPr/>
      </xdr:nvSpPr>
      <xdr:spPr>
        <a:xfrm>
          <a:off x="147320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71137</xdr:rowOff>
    </xdr:from>
    <xdr:ext cx="762000" cy="259045"/>
    <xdr:sp macro="" textlink="">
      <xdr:nvSpPr>
        <xdr:cNvPr id="133" name="テキスト ボックス 132"/>
        <xdr:cNvSpPr txBox="1"/>
      </xdr:nvSpPr>
      <xdr:spPr>
        <a:xfrm>
          <a:off x="14401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146050</xdr:rowOff>
    </xdr:from>
    <xdr:to>
      <xdr:col>69</xdr:col>
      <xdr:colOff>92075</xdr:colOff>
      <xdr:row>15</xdr:row>
      <xdr:rowOff>153670</xdr:rowOff>
    </xdr:to>
    <xdr:cxnSp macro="">
      <xdr:nvCxnSpPr>
        <xdr:cNvPr id="134" name="直線コネクタ 133"/>
        <xdr:cNvCxnSpPr/>
      </xdr:nvCxnSpPr>
      <xdr:spPr>
        <a:xfrm flipV="1">
          <a:off x="13004800" y="2717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163830</xdr:rowOff>
    </xdr:from>
    <xdr:to>
      <xdr:col>69</xdr:col>
      <xdr:colOff>142875</xdr:colOff>
      <xdr:row>16</xdr:row>
      <xdr:rowOff>93980</xdr:rowOff>
    </xdr:to>
    <xdr:sp macro="" textlink="">
      <xdr:nvSpPr>
        <xdr:cNvPr id="135" name="フローチャート: 判断 134"/>
        <xdr:cNvSpPr/>
      </xdr:nvSpPr>
      <xdr:spPr>
        <a:xfrm>
          <a:off x="13843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78757</xdr:rowOff>
    </xdr:from>
    <xdr:ext cx="762000" cy="259045"/>
    <xdr:sp macro="" textlink="">
      <xdr:nvSpPr>
        <xdr:cNvPr id="136" name="テキスト ボックス 135"/>
        <xdr:cNvSpPr txBox="1"/>
      </xdr:nvSpPr>
      <xdr:spPr>
        <a:xfrm>
          <a:off x="13512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45720</xdr:rowOff>
    </xdr:from>
    <xdr:to>
      <xdr:col>65</xdr:col>
      <xdr:colOff>53975</xdr:colOff>
      <xdr:row>16</xdr:row>
      <xdr:rowOff>147320</xdr:rowOff>
    </xdr:to>
    <xdr:sp macro="" textlink="">
      <xdr:nvSpPr>
        <xdr:cNvPr id="137" name="フローチャート: 判断 136"/>
        <xdr:cNvSpPr/>
      </xdr:nvSpPr>
      <xdr:spPr>
        <a:xfrm>
          <a:off x="12954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132097</xdr:rowOff>
    </xdr:from>
    <xdr:ext cx="762000" cy="259045"/>
    <xdr:sp macro="" textlink="">
      <xdr:nvSpPr>
        <xdr:cNvPr id="138" name="テキスト ボックス 137"/>
        <xdr:cNvSpPr txBox="1"/>
      </xdr:nvSpPr>
      <xdr:spPr>
        <a:xfrm>
          <a:off x="12623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22860</xdr:rowOff>
    </xdr:from>
    <xdr:to>
      <xdr:col>82</xdr:col>
      <xdr:colOff>158750</xdr:colOff>
      <xdr:row>16</xdr:row>
      <xdr:rowOff>124460</xdr:rowOff>
    </xdr:to>
    <xdr:sp macro="" textlink="">
      <xdr:nvSpPr>
        <xdr:cNvPr id="144" name="楕円 143"/>
        <xdr:cNvSpPr/>
      </xdr:nvSpPr>
      <xdr:spPr>
        <a:xfrm>
          <a:off x="164592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39387</xdr:rowOff>
    </xdr:from>
    <xdr:ext cx="762000" cy="259045"/>
    <xdr:sp macro="" textlink="">
      <xdr:nvSpPr>
        <xdr:cNvPr id="145" name="物件費該当値テキスト"/>
        <xdr:cNvSpPr txBox="1"/>
      </xdr:nvSpPr>
      <xdr:spPr>
        <a:xfrm>
          <a:off x="165989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72390</xdr:rowOff>
    </xdr:from>
    <xdr:to>
      <xdr:col>78</xdr:col>
      <xdr:colOff>120650</xdr:colOff>
      <xdr:row>16</xdr:row>
      <xdr:rowOff>2540</xdr:rowOff>
    </xdr:to>
    <xdr:sp macro="" textlink="">
      <xdr:nvSpPr>
        <xdr:cNvPr id="146" name="楕円 145"/>
        <xdr:cNvSpPr/>
      </xdr:nvSpPr>
      <xdr:spPr>
        <a:xfrm>
          <a:off x="15621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12717</xdr:rowOff>
    </xdr:from>
    <xdr:ext cx="736600" cy="259045"/>
    <xdr:sp macro="" textlink="">
      <xdr:nvSpPr>
        <xdr:cNvPr id="147" name="テキスト ボックス 146"/>
        <xdr:cNvSpPr txBox="1"/>
      </xdr:nvSpPr>
      <xdr:spPr>
        <a:xfrm>
          <a:off x="1529080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160020</xdr:rowOff>
    </xdr:from>
    <xdr:to>
      <xdr:col>74</xdr:col>
      <xdr:colOff>31750</xdr:colOff>
      <xdr:row>15</xdr:row>
      <xdr:rowOff>90170</xdr:rowOff>
    </xdr:to>
    <xdr:sp macro="" textlink="">
      <xdr:nvSpPr>
        <xdr:cNvPr id="148" name="楕円 147"/>
        <xdr:cNvSpPr/>
      </xdr:nvSpPr>
      <xdr:spPr>
        <a:xfrm>
          <a:off x="14732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100347</xdr:rowOff>
    </xdr:from>
    <xdr:ext cx="762000" cy="259045"/>
    <xdr:sp macro="" textlink="">
      <xdr:nvSpPr>
        <xdr:cNvPr id="149" name="テキスト ボックス 148"/>
        <xdr:cNvSpPr txBox="1"/>
      </xdr:nvSpPr>
      <xdr:spPr>
        <a:xfrm>
          <a:off x="14401800" y="23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95250</xdr:rowOff>
    </xdr:from>
    <xdr:to>
      <xdr:col>69</xdr:col>
      <xdr:colOff>142875</xdr:colOff>
      <xdr:row>16</xdr:row>
      <xdr:rowOff>25400</xdr:rowOff>
    </xdr:to>
    <xdr:sp macro="" textlink="">
      <xdr:nvSpPr>
        <xdr:cNvPr id="150" name="楕円 149"/>
        <xdr:cNvSpPr/>
      </xdr:nvSpPr>
      <xdr:spPr>
        <a:xfrm>
          <a:off x="13843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51" name="テキスト ボックス 150"/>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102870</xdr:rowOff>
    </xdr:from>
    <xdr:to>
      <xdr:col>65</xdr:col>
      <xdr:colOff>53975</xdr:colOff>
      <xdr:row>16</xdr:row>
      <xdr:rowOff>33020</xdr:rowOff>
    </xdr:to>
    <xdr:sp macro="" textlink="">
      <xdr:nvSpPr>
        <xdr:cNvPr id="152" name="楕円 151"/>
        <xdr:cNvSpPr/>
      </xdr:nvSpPr>
      <xdr:spPr>
        <a:xfrm>
          <a:off x="12954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43197</xdr:rowOff>
    </xdr:from>
    <xdr:ext cx="762000" cy="259045"/>
    <xdr:sp macro="" textlink="">
      <xdr:nvSpPr>
        <xdr:cNvPr id="153" name="テキスト ボックス 152"/>
        <xdr:cNvSpPr txBox="1"/>
      </xdr:nvSpPr>
      <xdr:spPr>
        <a:xfrm>
          <a:off x="12623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にあり、前年度から０．９ポイント上昇している。人口減少（児童数減少）に伴い児童手当、児童扶養手当においては減少したが、公定価格の上昇による保育所運営費の増、サービス利用の増による自立支援給付費の増、生活保護費の増が主な要因である。依然として高い水準ではあるため、単独事業の見直しなど財政健全化と持続可能な社会保障制度に即した適切な施策を展開する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48078</xdr:rowOff>
    </xdr:from>
    <xdr:to>
      <xdr:col>24</xdr:col>
      <xdr:colOff>25400</xdr:colOff>
      <xdr:row>62</xdr:row>
      <xdr:rowOff>50800</xdr:rowOff>
    </xdr:to>
    <xdr:cxnSp macro="">
      <xdr:nvCxnSpPr>
        <xdr:cNvPr id="183" name="直線コネクタ 182"/>
        <xdr:cNvCxnSpPr/>
      </xdr:nvCxnSpPr>
      <xdr:spPr>
        <a:xfrm flipV="1">
          <a:off x="4826000" y="9134928"/>
          <a:ext cx="0" cy="1545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4" name="扶助費最小値テキスト"/>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5" name="直線コネクタ 184"/>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134455</xdr:rowOff>
    </xdr:from>
    <xdr:ext cx="762000" cy="259045"/>
    <xdr:sp macro="" textlink="">
      <xdr:nvSpPr>
        <xdr:cNvPr id="186" name="扶助費最大値テキスト"/>
        <xdr:cNvSpPr txBox="1"/>
      </xdr:nvSpPr>
      <xdr:spPr>
        <a:xfrm>
          <a:off x="4914900" y="887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48078</xdr:rowOff>
    </xdr:from>
    <xdr:to>
      <xdr:col>24</xdr:col>
      <xdr:colOff>114300</xdr:colOff>
      <xdr:row>53</xdr:row>
      <xdr:rowOff>48078</xdr:rowOff>
    </xdr:to>
    <xdr:cxnSp macro="">
      <xdr:nvCxnSpPr>
        <xdr:cNvPr id="187" name="直線コネクタ 186"/>
        <xdr:cNvCxnSpPr/>
      </xdr:nvCxnSpPr>
      <xdr:spPr>
        <a:xfrm>
          <a:off x="4737100" y="913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53522</xdr:rowOff>
    </xdr:to>
    <xdr:cxnSp macro="">
      <xdr:nvCxnSpPr>
        <xdr:cNvPr id="188" name="直線コネクタ 187"/>
        <xdr:cNvCxnSpPr/>
      </xdr:nvCxnSpPr>
      <xdr:spPr>
        <a:xfrm>
          <a:off x="3987800" y="10071100"/>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46462</xdr:rowOff>
    </xdr:from>
    <xdr:ext cx="762000" cy="259045"/>
    <xdr:sp macro="" textlink="">
      <xdr:nvSpPr>
        <xdr:cNvPr id="189" name="扶助費平均値テキスト"/>
        <xdr:cNvSpPr txBox="1"/>
      </xdr:nvSpPr>
      <xdr:spPr>
        <a:xfrm>
          <a:off x="4914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190" name="フローチャート: 判断 189"/>
        <xdr:cNvSpPr/>
      </xdr:nvSpPr>
      <xdr:spPr>
        <a:xfrm>
          <a:off x="4775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58</xdr:row>
      <xdr:rowOff>148772</xdr:rowOff>
    </xdr:to>
    <xdr:cxnSp macro="">
      <xdr:nvCxnSpPr>
        <xdr:cNvPr id="191" name="直線コネクタ 190"/>
        <xdr:cNvCxnSpPr/>
      </xdr:nvCxnSpPr>
      <xdr:spPr>
        <a:xfrm flipV="1">
          <a:off x="3098800" y="100711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125185</xdr:rowOff>
    </xdr:from>
    <xdr:to>
      <xdr:col>20</xdr:col>
      <xdr:colOff>38100</xdr:colOff>
      <xdr:row>57</xdr:row>
      <xdr:rowOff>55335</xdr:rowOff>
    </xdr:to>
    <xdr:sp macro="" textlink="">
      <xdr:nvSpPr>
        <xdr:cNvPr id="192" name="フローチャート: 判断 191"/>
        <xdr:cNvSpPr/>
      </xdr:nvSpPr>
      <xdr:spPr>
        <a:xfrm>
          <a:off x="3937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65512</xdr:rowOff>
    </xdr:from>
    <xdr:ext cx="736600" cy="259045"/>
    <xdr:sp macro="" textlink="">
      <xdr:nvSpPr>
        <xdr:cNvPr id="193" name="テキスト ボックス 192"/>
        <xdr:cNvSpPr txBox="1"/>
      </xdr:nvSpPr>
      <xdr:spPr>
        <a:xfrm>
          <a:off x="3606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148772</xdr:rowOff>
    </xdr:from>
    <xdr:to>
      <xdr:col>15</xdr:col>
      <xdr:colOff>98425</xdr:colOff>
      <xdr:row>60</xdr:row>
      <xdr:rowOff>1815</xdr:rowOff>
    </xdr:to>
    <xdr:cxnSp macro="">
      <xdr:nvCxnSpPr>
        <xdr:cNvPr id="194" name="直線コネクタ 193"/>
        <xdr:cNvCxnSpPr/>
      </xdr:nvCxnSpPr>
      <xdr:spPr>
        <a:xfrm flipV="1">
          <a:off x="2209800" y="10092872"/>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81643</xdr:rowOff>
    </xdr:from>
    <xdr:to>
      <xdr:col>15</xdr:col>
      <xdr:colOff>149225</xdr:colOff>
      <xdr:row>57</xdr:row>
      <xdr:rowOff>11793</xdr:rowOff>
    </xdr:to>
    <xdr:sp macro="" textlink="">
      <xdr:nvSpPr>
        <xdr:cNvPr id="195" name="フローチャート: 判断 194"/>
        <xdr:cNvSpPr/>
      </xdr:nvSpPr>
      <xdr:spPr>
        <a:xfrm>
          <a:off x="3048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21970</xdr:rowOff>
    </xdr:from>
    <xdr:ext cx="762000" cy="259045"/>
    <xdr:sp macro="" textlink="">
      <xdr:nvSpPr>
        <xdr:cNvPr id="196" name="テキスト ボックス 195"/>
        <xdr:cNvSpPr txBox="1"/>
      </xdr:nvSpPr>
      <xdr:spPr>
        <a:xfrm>
          <a:off x="2717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1815</xdr:rowOff>
    </xdr:from>
    <xdr:to>
      <xdr:col>11</xdr:col>
      <xdr:colOff>9525</xdr:colOff>
      <xdr:row>61</xdr:row>
      <xdr:rowOff>26307</xdr:rowOff>
    </xdr:to>
    <xdr:cxnSp macro="">
      <xdr:nvCxnSpPr>
        <xdr:cNvPr id="197" name="直線コネクタ 196"/>
        <xdr:cNvCxnSpPr/>
      </xdr:nvCxnSpPr>
      <xdr:spPr>
        <a:xfrm flipV="1">
          <a:off x="1320800" y="10288815"/>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198" name="フローチャート: 判断 197"/>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98170</xdr:rowOff>
    </xdr:from>
    <xdr:ext cx="762000" cy="259045"/>
    <xdr:sp macro="" textlink="">
      <xdr:nvSpPr>
        <xdr:cNvPr id="199" name="テキスト ボックス 198"/>
        <xdr:cNvSpPr txBox="1"/>
      </xdr:nvSpPr>
      <xdr:spPr>
        <a:xfrm>
          <a:off x="1828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200" name="フローチャート: 判断 199"/>
        <xdr:cNvSpPr/>
      </xdr:nvSpPr>
      <xdr:spPr>
        <a:xfrm>
          <a:off x="1270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35577</xdr:rowOff>
    </xdr:from>
    <xdr:ext cx="762000" cy="259045"/>
    <xdr:sp macro="" textlink="">
      <xdr:nvSpPr>
        <xdr:cNvPr id="201" name="テキスト ボックス 200"/>
        <xdr:cNvSpPr txBox="1"/>
      </xdr:nvSpPr>
      <xdr:spPr>
        <a:xfrm>
          <a:off x="939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2722</xdr:rowOff>
    </xdr:from>
    <xdr:to>
      <xdr:col>24</xdr:col>
      <xdr:colOff>76200</xdr:colOff>
      <xdr:row>59</xdr:row>
      <xdr:rowOff>104322</xdr:rowOff>
    </xdr:to>
    <xdr:sp macro="" textlink="">
      <xdr:nvSpPr>
        <xdr:cNvPr id="207" name="楕円 206"/>
        <xdr:cNvSpPr/>
      </xdr:nvSpPr>
      <xdr:spPr>
        <a:xfrm>
          <a:off x="47752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146249</xdr:rowOff>
    </xdr:from>
    <xdr:ext cx="762000" cy="259045"/>
    <xdr:sp macro="" textlink="">
      <xdr:nvSpPr>
        <xdr:cNvPr id="208" name="扶助費該当値テキスト"/>
        <xdr:cNvSpPr txBox="1"/>
      </xdr:nvSpPr>
      <xdr:spPr>
        <a:xfrm>
          <a:off x="49149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9" name="楕円 208"/>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0" name="テキスト ボックス 209"/>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97972</xdr:rowOff>
    </xdr:from>
    <xdr:to>
      <xdr:col>15</xdr:col>
      <xdr:colOff>149225</xdr:colOff>
      <xdr:row>59</xdr:row>
      <xdr:rowOff>28122</xdr:rowOff>
    </xdr:to>
    <xdr:sp macro="" textlink="">
      <xdr:nvSpPr>
        <xdr:cNvPr id="211" name="楕円 210"/>
        <xdr:cNvSpPr/>
      </xdr:nvSpPr>
      <xdr:spPr>
        <a:xfrm>
          <a:off x="3048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12899</xdr:rowOff>
    </xdr:from>
    <xdr:ext cx="762000" cy="259045"/>
    <xdr:sp macro="" textlink="">
      <xdr:nvSpPr>
        <xdr:cNvPr id="212" name="テキスト ボックス 211"/>
        <xdr:cNvSpPr txBox="1"/>
      </xdr:nvSpPr>
      <xdr:spPr>
        <a:xfrm>
          <a:off x="2717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122465</xdr:rowOff>
    </xdr:from>
    <xdr:to>
      <xdr:col>11</xdr:col>
      <xdr:colOff>60325</xdr:colOff>
      <xdr:row>60</xdr:row>
      <xdr:rowOff>52615</xdr:rowOff>
    </xdr:to>
    <xdr:sp macro="" textlink="">
      <xdr:nvSpPr>
        <xdr:cNvPr id="213" name="楕円 212"/>
        <xdr:cNvSpPr/>
      </xdr:nvSpPr>
      <xdr:spPr>
        <a:xfrm>
          <a:off x="2159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37392</xdr:rowOff>
    </xdr:from>
    <xdr:ext cx="762000" cy="259045"/>
    <xdr:sp macro="" textlink="">
      <xdr:nvSpPr>
        <xdr:cNvPr id="214" name="テキスト ボックス 213"/>
        <xdr:cNvSpPr txBox="1"/>
      </xdr:nvSpPr>
      <xdr:spPr>
        <a:xfrm>
          <a:off x="1828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146957</xdr:rowOff>
    </xdr:from>
    <xdr:to>
      <xdr:col>6</xdr:col>
      <xdr:colOff>171450</xdr:colOff>
      <xdr:row>61</xdr:row>
      <xdr:rowOff>77107</xdr:rowOff>
    </xdr:to>
    <xdr:sp macro="" textlink="">
      <xdr:nvSpPr>
        <xdr:cNvPr id="215" name="楕円 214"/>
        <xdr:cNvSpPr/>
      </xdr:nvSpPr>
      <xdr:spPr>
        <a:xfrm>
          <a:off x="1270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61884</xdr:rowOff>
    </xdr:from>
    <xdr:ext cx="762000" cy="259045"/>
    <xdr:sp macro="" textlink="">
      <xdr:nvSpPr>
        <xdr:cNvPr id="216" name="テキスト ボックス 215"/>
        <xdr:cNvSpPr txBox="1"/>
      </xdr:nvSpPr>
      <xdr:spPr>
        <a:xfrm>
          <a:off x="939800" y="1052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５ポイント上回ることとなった。主な要因として、くま川鉄道災害復旧事業に係る貸付金の増のほか、後期高齢者医療特別会計においても増となっており、高齢化社会による医療費の伸びが影響している。工業用地造成事業特別会計については災害復旧工事によるものである。災害復旧に係る貸付金や繰出金は一時的なもののため、災害復旧事業が終了すると、差は縮まると予測してい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26307</xdr:rowOff>
    </xdr:from>
    <xdr:to>
      <xdr:col>82</xdr:col>
      <xdr:colOff>107950</xdr:colOff>
      <xdr:row>62</xdr:row>
      <xdr:rowOff>61685</xdr:rowOff>
    </xdr:to>
    <xdr:cxnSp macro="">
      <xdr:nvCxnSpPr>
        <xdr:cNvPr id="246" name="直線コネクタ 245"/>
        <xdr:cNvCxnSpPr/>
      </xdr:nvCxnSpPr>
      <xdr:spPr>
        <a:xfrm flipV="1">
          <a:off x="16510000" y="9113157"/>
          <a:ext cx="0" cy="157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33762</xdr:rowOff>
    </xdr:from>
    <xdr:ext cx="762000" cy="259045"/>
    <xdr:sp macro="" textlink="">
      <xdr:nvSpPr>
        <xdr:cNvPr id="247" name="その他最小値テキスト"/>
        <xdr:cNvSpPr txBox="1"/>
      </xdr:nvSpPr>
      <xdr:spPr>
        <a:xfrm>
          <a:off x="16598900" y="10663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61685</xdr:rowOff>
    </xdr:from>
    <xdr:to>
      <xdr:col>82</xdr:col>
      <xdr:colOff>196850</xdr:colOff>
      <xdr:row>62</xdr:row>
      <xdr:rowOff>61685</xdr:rowOff>
    </xdr:to>
    <xdr:cxnSp macro="">
      <xdr:nvCxnSpPr>
        <xdr:cNvPr id="248" name="直線コネクタ 247"/>
        <xdr:cNvCxnSpPr/>
      </xdr:nvCxnSpPr>
      <xdr:spPr>
        <a:xfrm>
          <a:off x="16421100" y="1069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112684</xdr:rowOff>
    </xdr:from>
    <xdr:ext cx="762000" cy="259045"/>
    <xdr:sp macro="" textlink="">
      <xdr:nvSpPr>
        <xdr:cNvPr id="249" name="その他最大値テキスト"/>
        <xdr:cNvSpPr txBox="1"/>
      </xdr:nvSpPr>
      <xdr:spPr>
        <a:xfrm>
          <a:off x="16598900" y="885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26307</xdr:rowOff>
    </xdr:from>
    <xdr:to>
      <xdr:col>82</xdr:col>
      <xdr:colOff>196850</xdr:colOff>
      <xdr:row>53</xdr:row>
      <xdr:rowOff>26307</xdr:rowOff>
    </xdr:to>
    <xdr:cxnSp macro="">
      <xdr:nvCxnSpPr>
        <xdr:cNvPr id="250" name="直線コネクタ 249"/>
        <xdr:cNvCxnSpPr/>
      </xdr:nvCxnSpPr>
      <xdr:spPr>
        <a:xfrm>
          <a:off x="16421100" y="911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94343</xdr:rowOff>
    </xdr:from>
    <xdr:to>
      <xdr:col>82</xdr:col>
      <xdr:colOff>107950</xdr:colOff>
      <xdr:row>58</xdr:row>
      <xdr:rowOff>137885</xdr:rowOff>
    </xdr:to>
    <xdr:cxnSp macro="">
      <xdr:nvCxnSpPr>
        <xdr:cNvPr id="251" name="直線コネクタ 250"/>
        <xdr:cNvCxnSpPr/>
      </xdr:nvCxnSpPr>
      <xdr:spPr>
        <a:xfrm>
          <a:off x="15671800" y="100384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2" name="その他平均値テキスト"/>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29028</xdr:rowOff>
    </xdr:from>
    <xdr:to>
      <xdr:col>78</xdr:col>
      <xdr:colOff>69850</xdr:colOff>
      <xdr:row>58</xdr:row>
      <xdr:rowOff>94343</xdr:rowOff>
    </xdr:to>
    <xdr:cxnSp macro="">
      <xdr:nvCxnSpPr>
        <xdr:cNvPr id="254" name="直線コネクタ 253"/>
        <xdr:cNvCxnSpPr/>
      </xdr:nvCxnSpPr>
      <xdr:spPr>
        <a:xfrm>
          <a:off x="14782800" y="99731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168728</xdr:rowOff>
    </xdr:from>
    <xdr:to>
      <xdr:col>78</xdr:col>
      <xdr:colOff>120650</xdr:colOff>
      <xdr:row>57</xdr:row>
      <xdr:rowOff>98878</xdr:rowOff>
    </xdr:to>
    <xdr:sp macro="" textlink="">
      <xdr:nvSpPr>
        <xdr:cNvPr id="255" name="フローチャート: 判断 254"/>
        <xdr:cNvSpPr/>
      </xdr:nvSpPr>
      <xdr:spPr>
        <a:xfrm>
          <a:off x="15621000" y="976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109055</xdr:rowOff>
    </xdr:from>
    <xdr:ext cx="736600" cy="259045"/>
    <xdr:sp macro="" textlink="">
      <xdr:nvSpPr>
        <xdr:cNvPr id="256" name="テキスト ボックス 255"/>
        <xdr:cNvSpPr txBox="1"/>
      </xdr:nvSpPr>
      <xdr:spPr>
        <a:xfrm>
          <a:off x="15290800" y="953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29028</xdr:rowOff>
    </xdr:from>
    <xdr:to>
      <xdr:col>73</xdr:col>
      <xdr:colOff>180975</xdr:colOff>
      <xdr:row>58</xdr:row>
      <xdr:rowOff>83457</xdr:rowOff>
    </xdr:to>
    <xdr:cxnSp macro="">
      <xdr:nvCxnSpPr>
        <xdr:cNvPr id="257" name="直線コネクタ 256"/>
        <xdr:cNvCxnSpPr/>
      </xdr:nvCxnSpPr>
      <xdr:spPr>
        <a:xfrm flipV="1">
          <a:off x="13893800" y="99731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103415</xdr:rowOff>
    </xdr:from>
    <xdr:to>
      <xdr:col>74</xdr:col>
      <xdr:colOff>31750</xdr:colOff>
      <xdr:row>57</xdr:row>
      <xdr:rowOff>33565</xdr:rowOff>
    </xdr:to>
    <xdr:sp macro="" textlink="">
      <xdr:nvSpPr>
        <xdr:cNvPr id="258" name="フローチャート: 判断 257"/>
        <xdr:cNvSpPr/>
      </xdr:nvSpPr>
      <xdr:spPr>
        <a:xfrm>
          <a:off x="14732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43742</xdr:rowOff>
    </xdr:from>
    <xdr:ext cx="762000" cy="259045"/>
    <xdr:sp macro="" textlink="">
      <xdr:nvSpPr>
        <xdr:cNvPr id="259" name="テキスト ボックス 258"/>
        <xdr:cNvSpPr txBox="1"/>
      </xdr:nvSpPr>
      <xdr:spPr>
        <a:xfrm>
          <a:off x="144018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83457</xdr:rowOff>
    </xdr:from>
    <xdr:to>
      <xdr:col>69</xdr:col>
      <xdr:colOff>92075</xdr:colOff>
      <xdr:row>58</xdr:row>
      <xdr:rowOff>137885</xdr:rowOff>
    </xdr:to>
    <xdr:cxnSp macro="">
      <xdr:nvCxnSpPr>
        <xdr:cNvPr id="260" name="直線コネクタ 259"/>
        <xdr:cNvCxnSpPr/>
      </xdr:nvCxnSpPr>
      <xdr:spPr>
        <a:xfrm flipV="1">
          <a:off x="13004800" y="100275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73478</xdr:rowOff>
    </xdr:from>
    <xdr:to>
      <xdr:col>69</xdr:col>
      <xdr:colOff>142875</xdr:colOff>
      <xdr:row>58</xdr:row>
      <xdr:rowOff>3628</xdr:rowOff>
    </xdr:to>
    <xdr:sp macro="" textlink="">
      <xdr:nvSpPr>
        <xdr:cNvPr id="261" name="フローチャート: 判断 260"/>
        <xdr:cNvSpPr/>
      </xdr:nvSpPr>
      <xdr:spPr>
        <a:xfrm>
          <a:off x="13843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13805</xdr:rowOff>
    </xdr:from>
    <xdr:ext cx="762000" cy="259045"/>
    <xdr:sp macro="" textlink="">
      <xdr:nvSpPr>
        <xdr:cNvPr id="262" name="テキスト ボックス 261"/>
        <xdr:cNvSpPr txBox="1"/>
      </xdr:nvSpPr>
      <xdr:spPr>
        <a:xfrm>
          <a:off x="13512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65315</xdr:rowOff>
    </xdr:from>
    <xdr:to>
      <xdr:col>65</xdr:col>
      <xdr:colOff>53975</xdr:colOff>
      <xdr:row>58</xdr:row>
      <xdr:rowOff>166915</xdr:rowOff>
    </xdr:to>
    <xdr:sp macro="" textlink="">
      <xdr:nvSpPr>
        <xdr:cNvPr id="263" name="フローチャート: 判断 262"/>
        <xdr:cNvSpPr/>
      </xdr:nvSpPr>
      <xdr:spPr>
        <a:xfrm>
          <a:off x="12954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5642</xdr:rowOff>
    </xdr:from>
    <xdr:ext cx="762000" cy="259045"/>
    <xdr:sp macro="" textlink="">
      <xdr:nvSpPr>
        <xdr:cNvPr id="264" name="テキスト ボックス 263"/>
        <xdr:cNvSpPr txBox="1"/>
      </xdr:nvSpPr>
      <xdr:spPr>
        <a:xfrm>
          <a:off x="12623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87085</xdr:rowOff>
    </xdr:from>
    <xdr:to>
      <xdr:col>82</xdr:col>
      <xdr:colOff>158750</xdr:colOff>
      <xdr:row>59</xdr:row>
      <xdr:rowOff>17235</xdr:rowOff>
    </xdr:to>
    <xdr:sp macro="" textlink="">
      <xdr:nvSpPr>
        <xdr:cNvPr id="270" name="楕円 269"/>
        <xdr:cNvSpPr/>
      </xdr:nvSpPr>
      <xdr:spPr>
        <a:xfrm>
          <a:off x="164592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59162</xdr:rowOff>
    </xdr:from>
    <xdr:ext cx="762000" cy="259045"/>
    <xdr:sp macro="" textlink="">
      <xdr:nvSpPr>
        <xdr:cNvPr id="271" name="その他該当値テキスト"/>
        <xdr:cNvSpPr txBox="1"/>
      </xdr:nvSpPr>
      <xdr:spPr>
        <a:xfrm>
          <a:off x="16598900" y="1000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43543</xdr:rowOff>
    </xdr:from>
    <xdr:to>
      <xdr:col>78</xdr:col>
      <xdr:colOff>120650</xdr:colOff>
      <xdr:row>58</xdr:row>
      <xdr:rowOff>145143</xdr:rowOff>
    </xdr:to>
    <xdr:sp macro="" textlink="">
      <xdr:nvSpPr>
        <xdr:cNvPr id="272" name="楕円 271"/>
        <xdr:cNvSpPr/>
      </xdr:nvSpPr>
      <xdr:spPr>
        <a:xfrm>
          <a:off x="15621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129920</xdr:rowOff>
    </xdr:from>
    <xdr:ext cx="736600" cy="259045"/>
    <xdr:sp macro="" textlink="">
      <xdr:nvSpPr>
        <xdr:cNvPr id="273" name="テキスト ボックス 272"/>
        <xdr:cNvSpPr txBox="1"/>
      </xdr:nvSpPr>
      <xdr:spPr>
        <a:xfrm>
          <a:off x="15290800" y="1007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149678</xdr:rowOff>
    </xdr:from>
    <xdr:to>
      <xdr:col>74</xdr:col>
      <xdr:colOff>31750</xdr:colOff>
      <xdr:row>58</xdr:row>
      <xdr:rowOff>79828</xdr:rowOff>
    </xdr:to>
    <xdr:sp macro="" textlink="">
      <xdr:nvSpPr>
        <xdr:cNvPr id="274" name="楕円 273"/>
        <xdr:cNvSpPr/>
      </xdr:nvSpPr>
      <xdr:spPr>
        <a:xfrm>
          <a:off x="14732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64605</xdr:rowOff>
    </xdr:from>
    <xdr:ext cx="762000" cy="259045"/>
    <xdr:sp macro="" textlink="">
      <xdr:nvSpPr>
        <xdr:cNvPr id="275" name="テキスト ボックス 274"/>
        <xdr:cNvSpPr txBox="1"/>
      </xdr:nvSpPr>
      <xdr:spPr>
        <a:xfrm>
          <a:off x="14401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32657</xdr:rowOff>
    </xdr:from>
    <xdr:to>
      <xdr:col>69</xdr:col>
      <xdr:colOff>142875</xdr:colOff>
      <xdr:row>58</xdr:row>
      <xdr:rowOff>134257</xdr:rowOff>
    </xdr:to>
    <xdr:sp macro="" textlink="">
      <xdr:nvSpPr>
        <xdr:cNvPr id="276" name="楕円 275"/>
        <xdr:cNvSpPr/>
      </xdr:nvSpPr>
      <xdr:spPr>
        <a:xfrm>
          <a:off x="13843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119034</xdr:rowOff>
    </xdr:from>
    <xdr:ext cx="762000" cy="259045"/>
    <xdr:sp macro="" textlink="">
      <xdr:nvSpPr>
        <xdr:cNvPr id="277" name="テキスト ボックス 276"/>
        <xdr:cNvSpPr txBox="1"/>
      </xdr:nvSpPr>
      <xdr:spPr>
        <a:xfrm>
          <a:off x="13512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87085</xdr:rowOff>
    </xdr:from>
    <xdr:to>
      <xdr:col>65</xdr:col>
      <xdr:colOff>53975</xdr:colOff>
      <xdr:row>59</xdr:row>
      <xdr:rowOff>17235</xdr:rowOff>
    </xdr:to>
    <xdr:sp macro="" textlink="">
      <xdr:nvSpPr>
        <xdr:cNvPr id="278" name="楕円 277"/>
        <xdr:cNvSpPr/>
      </xdr:nvSpPr>
      <xdr:spPr>
        <a:xfrm>
          <a:off x="12954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2012</xdr:rowOff>
    </xdr:from>
    <xdr:ext cx="762000" cy="259045"/>
    <xdr:sp macro="" textlink="">
      <xdr:nvSpPr>
        <xdr:cNvPr id="279" name="テキスト ボックス 278"/>
        <xdr:cNvSpPr txBox="1"/>
      </xdr:nvSpPr>
      <xdr:spPr>
        <a:xfrm>
          <a:off x="12623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類似団体と比較して高い水準で推移していたが、令和４年度から下回り、令和５年度も３．３ポイント下回った。要因として、一部事務組合負担金や中長期派遣職員負担金の減が挙げられる。</a:t>
          </a:r>
        </a:p>
        <a:p>
          <a:r>
            <a:rPr kumimoji="1" lang="ja-JP" altLang="en-US" sz="1300">
              <a:latin typeface="ＭＳ Ｐゴシック" panose="020B0600070205080204" pitchFamily="50" charset="-128"/>
              <a:ea typeface="ＭＳ Ｐゴシック" panose="020B0600070205080204" pitchFamily="50" charset="-128"/>
            </a:rPr>
            <a:t>　今後は一部事務組合の施設の更新や移転といった課題もあり、補助費等においても増の見込みである。引き続き維持管理経費のコスト削減に向けて改善に努める必要がある。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76708</xdr:rowOff>
    </xdr:from>
    <xdr:to>
      <xdr:col>82</xdr:col>
      <xdr:colOff>107950</xdr:colOff>
      <xdr:row>40</xdr:row>
      <xdr:rowOff>131572</xdr:rowOff>
    </xdr:to>
    <xdr:cxnSp macro="">
      <xdr:nvCxnSpPr>
        <xdr:cNvPr id="304" name="直線コネクタ 303"/>
        <xdr:cNvCxnSpPr/>
      </xdr:nvCxnSpPr>
      <xdr:spPr>
        <a:xfrm flipV="1">
          <a:off x="16510000" y="5906008"/>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5" name="補助費等最小値テキスト"/>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6" name="直線コネクタ 305"/>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163085</xdr:rowOff>
    </xdr:from>
    <xdr:ext cx="762000" cy="259045"/>
    <xdr:sp macro="" textlink="">
      <xdr:nvSpPr>
        <xdr:cNvPr id="307" name="補助費等最大値テキスト"/>
        <xdr:cNvSpPr txBox="1"/>
      </xdr:nvSpPr>
      <xdr:spPr>
        <a:xfrm>
          <a:off x="16598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76708</xdr:rowOff>
    </xdr:from>
    <xdr:to>
      <xdr:col>82</xdr:col>
      <xdr:colOff>196850</xdr:colOff>
      <xdr:row>34</xdr:row>
      <xdr:rowOff>76708</xdr:rowOff>
    </xdr:to>
    <xdr:cxnSp macro="">
      <xdr:nvCxnSpPr>
        <xdr:cNvPr id="308" name="直線コネクタ 307"/>
        <xdr:cNvCxnSpPr/>
      </xdr:nvCxnSpPr>
      <xdr:spPr>
        <a:xfrm>
          <a:off x="16421100" y="590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36</xdr:row>
      <xdr:rowOff>168148</xdr:rowOff>
    </xdr:to>
    <xdr:cxnSp macro="">
      <xdr:nvCxnSpPr>
        <xdr:cNvPr id="309" name="直線コネクタ 308"/>
        <xdr:cNvCxnSpPr/>
      </xdr:nvCxnSpPr>
      <xdr:spPr>
        <a:xfrm flipV="1">
          <a:off x="15671800" y="6253480"/>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153433</xdr:rowOff>
    </xdr:from>
    <xdr:ext cx="762000" cy="259045"/>
    <xdr:sp macro="" textlink="">
      <xdr:nvSpPr>
        <xdr:cNvPr id="310" name="補助費等平均値テキスト"/>
        <xdr:cNvSpPr txBox="1"/>
      </xdr:nvSpPr>
      <xdr:spPr>
        <a:xfrm>
          <a:off x="16598900" y="6325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11" name="フローチャート: 判断 310"/>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37846</xdr:rowOff>
    </xdr:to>
    <xdr:cxnSp macro="">
      <xdr:nvCxnSpPr>
        <xdr:cNvPr id="312" name="直線コネクタ 311"/>
        <xdr:cNvCxnSpPr/>
      </xdr:nvCxnSpPr>
      <xdr:spPr>
        <a:xfrm flipV="1">
          <a:off x="14782800" y="63403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3" name="フローチャート: 判断 312"/>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14" name="テキスト ボックス 313"/>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37846</xdr:rowOff>
    </xdr:from>
    <xdr:to>
      <xdr:col>73</xdr:col>
      <xdr:colOff>180975</xdr:colOff>
      <xdr:row>37</xdr:row>
      <xdr:rowOff>97282</xdr:rowOff>
    </xdr:to>
    <xdr:cxnSp macro="">
      <xdr:nvCxnSpPr>
        <xdr:cNvPr id="315" name="直線コネクタ 314"/>
        <xdr:cNvCxnSpPr/>
      </xdr:nvCxnSpPr>
      <xdr:spPr>
        <a:xfrm flipV="1">
          <a:off x="13893800" y="63814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6" name="フローチャート: 判断 315"/>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71391</xdr:rowOff>
    </xdr:from>
    <xdr:ext cx="762000" cy="259045"/>
    <xdr:sp macro="" textlink="">
      <xdr:nvSpPr>
        <xdr:cNvPr id="317" name="テキスト ボックス 316"/>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37</xdr:row>
      <xdr:rowOff>97282</xdr:rowOff>
    </xdr:to>
    <xdr:cxnSp macro="">
      <xdr:nvCxnSpPr>
        <xdr:cNvPr id="318" name="直線コネクタ 317"/>
        <xdr:cNvCxnSpPr/>
      </xdr:nvCxnSpPr>
      <xdr:spPr>
        <a:xfrm>
          <a:off x="13004800" y="6431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9" name="フローチャート: 判断 318"/>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20" name="テキスト ボックス 319"/>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21" name="フローチャート: 判断 320"/>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22" name="テキスト ボックス 321"/>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28" name="楕円 327"/>
        <xdr:cNvSpPr/>
      </xdr:nvSpPr>
      <xdr:spPr>
        <a:xfrm>
          <a:off x="16459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47007</xdr:rowOff>
    </xdr:from>
    <xdr:ext cx="762000" cy="259045"/>
    <xdr:sp macro="" textlink="">
      <xdr:nvSpPr>
        <xdr:cNvPr id="329" name="補助費等該当値テキスト"/>
        <xdr:cNvSpPr txBox="1"/>
      </xdr:nvSpPr>
      <xdr:spPr>
        <a:xfrm>
          <a:off x="16598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30" name="楕円 329"/>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57675</xdr:rowOff>
    </xdr:from>
    <xdr:ext cx="736600" cy="259045"/>
    <xdr:sp macro="" textlink="">
      <xdr:nvSpPr>
        <xdr:cNvPr id="331" name="テキスト ボックス 330"/>
        <xdr:cNvSpPr txBox="1"/>
      </xdr:nvSpPr>
      <xdr:spPr>
        <a:xfrm>
          <a:off x="15290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158496</xdr:rowOff>
    </xdr:from>
    <xdr:to>
      <xdr:col>74</xdr:col>
      <xdr:colOff>31750</xdr:colOff>
      <xdr:row>37</xdr:row>
      <xdr:rowOff>88646</xdr:rowOff>
    </xdr:to>
    <xdr:sp macro="" textlink="">
      <xdr:nvSpPr>
        <xdr:cNvPr id="332" name="楕円 331"/>
        <xdr:cNvSpPr/>
      </xdr:nvSpPr>
      <xdr:spPr>
        <a:xfrm>
          <a:off x="14732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73423</xdr:rowOff>
    </xdr:from>
    <xdr:ext cx="762000" cy="259045"/>
    <xdr:sp macro="" textlink="">
      <xdr:nvSpPr>
        <xdr:cNvPr id="333" name="テキスト ボックス 332"/>
        <xdr:cNvSpPr txBox="1"/>
      </xdr:nvSpPr>
      <xdr:spPr>
        <a:xfrm>
          <a:off x="14401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46482</xdr:rowOff>
    </xdr:from>
    <xdr:to>
      <xdr:col>69</xdr:col>
      <xdr:colOff>142875</xdr:colOff>
      <xdr:row>37</xdr:row>
      <xdr:rowOff>148082</xdr:rowOff>
    </xdr:to>
    <xdr:sp macro="" textlink="">
      <xdr:nvSpPr>
        <xdr:cNvPr id="334" name="楕円 333"/>
        <xdr:cNvSpPr/>
      </xdr:nvSpPr>
      <xdr:spPr>
        <a:xfrm>
          <a:off x="13843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35" name="テキスト ボックス 334"/>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6" name="楕円 335"/>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7" name="テキスト ボックス 336"/>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と比較して低い水準で推移していたが、令和４年度から上回り、令和５年度も０．１ポイント上回った。庁舎建設や災害復旧、くま川鉄道災害復旧に係る県貸付事業の元利償還額が増額しているが、防災行政無線の元利償還が終了したことから、前年度比０．８ポイント低下している。</a:t>
          </a:r>
        </a:p>
        <a:p>
          <a:r>
            <a:rPr kumimoji="1" lang="ja-JP" altLang="en-US" sz="1100">
              <a:latin typeface="ＭＳ Ｐゴシック" panose="020B0600070205080204" pitchFamily="50" charset="-128"/>
              <a:ea typeface="ＭＳ Ｐゴシック" panose="020B0600070205080204" pitchFamily="50" charset="-128"/>
            </a:rPr>
            <a:t>　災害復旧事業と市庁舎建設事業（しゅん工借入分）の元金償還が令和７年度から本格化することと、復興事業により地方債の増加が見込まれ、また老朽化した公共施設等の更新も進めていく必要があるため、計画的な公債費の管理を行い、将来世代に過度な負担とならないよう努めていく必要があ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2" name="直線コネクタ 351"/>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3" name="テキスト ボックス 352"/>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4" name="直線コネクタ 353"/>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5" name="テキスト ボックス 354"/>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6" name="直線コネクタ 355"/>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7" name="テキスト ボックス 356"/>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8" name="直線コネクタ 357"/>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9" name="テキスト ボックス 358"/>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0" name="直線コネクタ 359"/>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1" name="テキスト ボックス 360"/>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2" name="直線コネクタ 361"/>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3" name="テキスト ボックス 362"/>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58965</xdr:rowOff>
    </xdr:from>
    <xdr:to>
      <xdr:col>24</xdr:col>
      <xdr:colOff>25400</xdr:colOff>
      <xdr:row>82</xdr:row>
      <xdr:rowOff>83457</xdr:rowOff>
    </xdr:to>
    <xdr:cxnSp macro="">
      <xdr:nvCxnSpPr>
        <xdr:cNvPr id="367" name="直線コネクタ 366"/>
        <xdr:cNvCxnSpPr/>
      </xdr:nvCxnSpPr>
      <xdr:spPr>
        <a:xfrm flipV="1">
          <a:off x="4826000" y="12574815"/>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55534</xdr:rowOff>
    </xdr:from>
    <xdr:ext cx="762000" cy="259045"/>
    <xdr:sp macro="" textlink="">
      <xdr:nvSpPr>
        <xdr:cNvPr id="368" name="公債費最小値テキスト"/>
        <xdr:cNvSpPr txBox="1"/>
      </xdr:nvSpPr>
      <xdr:spPr>
        <a:xfrm>
          <a:off x="4914900" y="1411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83457</xdr:rowOff>
    </xdr:from>
    <xdr:to>
      <xdr:col>24</xdr:col>
      <xdr:colOff>114300</xdr:colOff>
      <xdr:row>82</xdr:row>
      <xdr:rowOff>83457</xdr:rowOff>
    </xdr:to>
    <xdr:cxnSp macro="">
      <xdr:nvCxnSpPr>
        <xdr:cNvPr id="369" name="直線コネクタ 368"/>
        <xdr:cNvCxnSpPr/>
      </xdr:nvCxnSpPr>
      <xdr:spPr>
        <a:xfrm>
          <a:off x="4737100" y="1414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145342</xdr:rowOff>
    </xdr:from>
    <xdr:ext cx="762000" cy="259045"/>
    <xdr:sp macro="" textlink="">
      <xdr:nvSpPr>
        <xdr:cNvPr id="370" name="公債費最大値テキスト"/>
        <xdr:cNvSpPr txBox="1"/>
      </xdr:nvSpPr>
      <xdr:spPr>
        <a:xfrm>
          <a:off x="4914900" y="1231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58965</xdr:rowOff>
    </xdr:from>
    <xdr:to>
      <xdr:col>24</xdr:col>
      <xdr:colOff>114300</xdr:colOff>
      <xdr:row>73</xdr:row>
      <xdr:rowOff>58965</xdr:rowOff>
    </xdr:to>
    <xdr:cxnSp macro="">
      <xdr:nvCxnSpPr>
        <xdr:cNvPr id="371" name="直線コネクタ 370"/>
        <xdr:cNvCxnSpPr/>
      </xdr:nvCxnSpPr>
      <xdr:spPr>
        <a:xfrm>
          <a:off x="4737100" y="12574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7257</xdr:rowOff>
    </xdr:from>
    <xdr:to>
      <xdr:col>24</xdr:col>
      <xdr:colOff>25400</xdr:colOff>
      <xdr:row>78</xdr:row>
      <xdr:rowOff>94343</xdr:rowOff>
    </xdr:to>
    <xdr:cxnSp macro="">
      <xdr:nvCxnSpPr>
        <xdr:cNvPr id="372" name="直線コネクタ 371"/>
        <xdr:cNvCxnSpPr/>
      </xdr:nvCxnSpPr>
      <xdr:spPr>
        <a:xfrm flipV="1">
          <a:off x="3987800" y="13380357"/>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133548</xdr:rowOff>
    </xdr:from>
    <xdr:ext cx="762000" cy="259045"/>
    <xdr:sp macro="" textlink="">
      <xdr:nvSpPr>
        <xdr:cNvPr id="373" name="公債費平均値テキスト"/>
        <xdr:cNvSpPr txBox="1"/>
      </xdr:nvSpPr>
      <xdr:spPr>
        <a:xfrm>
          <a:off x="4914900" y="1316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117021</xdr:rowOff>
    </xdr:from>
    <xdr:to>
      <xdr:col>24</xdr:col>
      <xdr:colOff>76200</xdr:colOff>
      <xdr:row>78</xdr:row>
      <xdr:rowOff>47171</xdr:rowOff>
    </xdr:to>
    <xdr:sp macro="" textlink="">
      <xdr:nvSpPr>
        <xdr:cNvPr id="374" name="フローチャート: 判断 373"/>
        <xdr:cNvSpPr/>
      </xdr:nvSpPr>
      <xdr:spPr>
        <a:xfrm>
          <a:off x="47752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45357</xdr:rowOff>
    </xdr:from>
    <xdr:to>
      <xdr:col>19</xdr:col>
      <xdr:colOff>187325</xdr:colOff>
      <xdr:row>78</xdr:row>
      <xdr:rowOff>94343</xdr:rowOff>
    </xdr:to>
    <xdr:cxnSp macro="">
      <xdr:nvCxnSpPr>
        <xdr:cNvPr id="375" name="直線コネクタ 374"/>
        <xdr:cNvCxnSpPr/>
      </xdr:nvCxnSpPr>
      <xdr:spPr>
        <a:xfrm>
          <a:off x="3098800" y="13075557"/>
          <a:ext cx="8890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106136</xdr:rowOff>
    </xdr:from>
    <xdr:to>
      <xdr:col>20</xdr:col>
      <xdr:colOff>38100</xdr:colOff>
      <xdr:row>78</xdr:row>
      <xdr:rowOff>36286</xdr:rowOff>
    </xdr:to>
    <xdr:sp macro="" textlink="">
      <xdr:nvSpPr>
        <xdr:cNvPr id="376" name="フローチャート: 判断 375"/>
        <xdr:cNvSpPr/>
      </xdr:nvSpPr>
      <xdr:spPr>
        <a:xfrm>
          <a:off x="39370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46463</xdr:rowOff>
    </xdr:from>
    <xdr:ext cx="736600" cy="259045"/>
    <xdr:sp macro="" textlink="">
      <xdr:nvSpPr>
        <xdr:cNvPr id="377" name="テキスト ボックス 376"/>
        <xdr:cNvSpPr txBox="1"/>
      </xdr:nvSpPr>
      <xdr:spPr>
        <a:xfrm>
          <a:off x="3606800" y="13076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45357</xdr:rowOff>
    </xdr:from>
    <xdr:to>
      <xdr:col>15</xdr:col>
      <xdr:colOff>98425</xdr:colOff>
      <xdr:row>76</xdr:row>
      <xdr:rowOff>56243</xdr:rowOff>
    </xdr:to>
    <xdr:cxnSp macro="">
      <xdr:nvCxnSpPr>
        <xdr:cNvPr id="378" name="直線コネクタ 377"/>
        <xdr:cNvCxnSpPr/>
      </xdr:nvCxnSpPr>
      <xdr:spPr>
        <a:xfrm flipV="1">
          <a:off x="2209800" y="13075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9" name="フローチャート: 判断 378"/>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116313</xdr:rowOff>
    </xdr:from>
    <xdr:ext cx="762000" cy="259045"/>
    <xdr:sp macro="" textlink="">
      <xdr:nvSpPr>
        <xdr:cNvPr id="380" name="テキスト ボックス 379"/>
        <xdr:cNvSpPr txBox="1"/>
      </xdr:nvSpPr>
      <xdr:spPr>
        <a:xfrm>
          <a:off x="2717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23586</xdr:rowOff>
    </xdr:from>
    <xdr:to>
      <xdr:col>11</xdr:col>
      <xdr:colOff>9525</xdr:colOff>
      <xdr:row>76</xdr:row>
      <xdr:rowOff>56243</xdr:rowOff>
    </xdr:to>
    <xdr:cxnSp macro="">
      <xdr:nvCxnSpPr>
        <xdr:cNvPr id="381" name="直線コネクタ 380"/>
        <xdr:cNvCxnSpPr/>
      </xdr:nvCxnSpPr>
      <xdr:spPr>
        <a:xfrm>
          <a:off x="1320800" y="130537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149679</xdr:rowOff>
    </xdr:from>
    <xdr:to>
      <xdr:col>11</xdr:col>
      <xdr:colOff>60325</xdr:colOff>
      <xdr:row>78</xdr:row>
      <xdr:rowOff>79829</xdr:rowOff>
    </xdr:to>
    <xdr:sp macro="" textlink="">
      <xdr:nvSpPr>
        <xdr:cNvPr id="382" name="フローチャート: 判断 381"/>
        <xdr:cNvSpPr/>
      </xdr:nvSpPr>
      <xdr:spPr>
        <a:xfrm>
          <a:off x="2159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64606</xdr:rowOff>
    </xdr:from>
    <xdr:ext cx="762000" cy="259045"/>
    <xdr:sp macro="" textlink="">
      <xdr:nvSpPr>
        <xdr:cNvPr id="383" name="テキスト ボックス 382"/>
        <xdr:cNvSpPr txBox="1"/>
      </xdr:nvSpPr>
      <xdr:spPr>
        <a:xfrm>
          <a:off x="1828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10886</xdr:rowOff>
    </xdr:from>
    <xdr:to>
      <xdr:col>6</xdr:col>
      <xdr:colOff>171450</xdr:colOff>
      <xdr:row>78</xdr:row>
      <xdr:rowOff>112486</xdr:rowOff>
    </xdr:to>
    <xdr:sp macro="" textlink="">
      <xdr:nvSpPr>
        <xdr:cNvPr id="384" name="フローチャート: 判断 383"/>
        <xdr:cNvSpPr/>
      </xdr:nvSpPr>
      <xdr:spPr>
        <a:xfrm>
          <a:off x="1270000" y="13383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97263</xdr:rowOff>
    </xdr:from>
    <xdr:ext cx="762000" cy="259045"/>
    <xdr:sp macro="" textlink="">
      <xdr:nvSpPr>
        <xdr:cNvPr id="385" name="テキスト ボックス 384"/>
        <xdr:cNvSpPr txBox="1"/>
      </xdr:nvSpPr>
      <xdr:spPr>
        <a:xfrm>
          <a:off x="939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127907</xdr:rowOff>
    </xdr:from>
    <xdr:to>
      <xdr:col>24</xdr:col>
      <xdr:colOff>76200</xdr:colOff>
      <xdr:row>78</xdr:row>
      <xdr:rowOff>58057</xdr:rowOff>
    </xdr:to>
    <xdr:sp macro="" textlink="">
      <xdr:nvSpPr>
        <xdr:cNvPr id="391" name="楕円 390"/>
        <xdr:cNvSpPr/>
      </xdr:nvSpPr>
      <xdr:spPr>
        <a:xfrm>
          <a:off x="47752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99984</xdr:rowOff>
    </xdr:from>
    <xdr:ext cx="762000" cy="259045"/>
    <xdr:sp macro="" textlink="">
      <xdr:nvSpPr>
        <xdr:cNvPr id="392" name="公債費該当値テキスト"/>
        <xdr:cNvSpPr txBox="1"/>
      </xdr:nvSpPr>
      <xdr:spPr>
        <a:xfrm>
          <a:off x="4914900" y="1330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43543</xdr:rowOff>
    </xdr:from>
    <xdr:to>
      <xdr:col>20</xdr:col>
      <xdr:colOff>38100</xdr:colOff>
      <xdr:row>78</xdr:row>
      <xdr:rowOff>145143</xdr:rowOff>
    </xdr:to>
    <xdr:sp macro="" textlink="">
      <xdr:nvSpPr>
        <xdr:cNvPr id="393" name="楕円 392"/>
        <xdr:cNvSpPr/>
      </xdr:nvSpPr>
      <xdr:spPr>
        <a:xfrm>
          <a:off x="3937000" y="134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129920</xdr:rowOff>
    </xdr:from>
    <xdr:ext cx="736600" cy="259045"/>
    <xdr:sp macro="" textlink="">
      <xdr:nvSpPr>
        <xdr:cNvPr id="394" name="テキスト ボックス 393"/>
        <xdr:cNvSpPr txBox="1"/>
      </xdr:nvSpPr>
      <xdr:spPr>
        <a:xfrm>
          <a:off x="3606800" y="1350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166007</xdr:rowOff>
    </xdr:from>
    <xdr:to>
      <xdr:col>15</xdr:col>
      <xdr:colOff>149225</xdr:colOff>
      <xdr:row>76</xdr:row>
      <xdr:rowOff>96157</xdr:rowOff>
    </xdr:to>
    <xdr:sp macro="" textlink="">
      <xdr:nvSpPr>
        <xdr:cNvPr id="395" name="楕円 394"/>
        <xdr:cNvSpPr/>
      </xdr:nvSpPr>
      <xdr:spPr>
        <a:xfrm>
          <a:off x="3048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106334</xdr:rowOff>
    </xdr:from>
    <xdr:ext cx="762000" cy="259045"/>
    <xdr:sp macro="" textlink="">
      <xdr:nvSpPr>
        <xdr:cNvPr id="396" name="テキスト ボックス 395"/>
        <xdr:cNvSpPr txBox="1"/>
      </xdr:nvSpPr>
      <xdr:spPr>
        <a:xfrm>
          <a:off x="2717800" y="1279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5443</xdr:rowOff>
    </xdr:from>
    <xdr:to>
      <xdr:col>11</xdr:col>
      <xdr:colOff>60325</xdr:colOff>
      <xdr:row>76</xdr:row>
      <xdr:rowOff>107043</xdr:rowOff>
    </xdr:to>
    <xdr:sp macro="" textlink="">
      <xdr:nvSpPr>
        <xdr:cNvPr id="397" name="楕円 396"/>
        <xdr:cNvSpPr/>
      </xdr:nvSpPr>
      <xdr:spPr>
        <a:xfrm>
          <a:off x="21590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117220</xdr:rowOff>
    </xdr:from>
    <xdr:ext cx="762000" cy="259045"/>
    <xdr:sp macro="" textlink="">
      <xdr:nvSpPr>
        <xdr:cNvPr id="398" name="テキスト ボックス 397"/>
        <xdr:cNvSpPr txBox="1"/>
      </xdr:nvSpPr>
      <xdr:spPr>
        <a:xfrm>
          <a:off x="1828800" y="1280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144235</xdr:rowOff>
    </xdr:from>
    <xdr:to>
      <xdr:col>6</xdr:col>
      <xdr:colOff>171450</xdr:colOff>
      <xdr:row>76</xdr:row>
      <xdr:rowOff>74386</xdr:rowOff>
    </xdr:to>
    <xdr:sp macro="" textlink="">
      <xdr:nvSpPr>
        <xdr:cNvPr id="399" name="楕円 398"/>
        <xdr:cNvSpPr/>
      </xdr:nvSpPr>
      <xdr:spPr>
        <a:xfrm>
          <a:off x="1270000" y="130029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84562</xdr:rowOff>
    </xdr:from>
    <xdr:ext cx="762000" cy="259045"/>
    <xdr:sp macro="" textlink="">
      <xdr:nvSpPr>
        <xdr:cNvPr id="400" name="テキスト ボックス 399"/>
        <xdr:cNvSpPr txBox="1"/>
      </xdr:nvSpPr>
      <xdr:spPr>
        <a:xfrm>
          <a:off x="939800" y="1277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で推移していたが、その差は縮まっている。当市では扶助費における割合がかなり大きくなっており、今後も引き続き、独自加算の事業を見直し、効率性や優先度を判断し、事務事業をさらに見直していく必要がある。</a:t>
          </a: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143002</xdr:rowOff>
    </xdr:to>
    <xdr:cxnSp macro="">
      <xdr:nvCxnSpPr>
        <xdr:cNvPr id="426" name="直線コネクタ 425"/>
        <xdr:cNvCxnSpPr/>
      </xdr:nvCxnSpPr>
      <xdr:spPr>
        <a:xfrm flipV="1">
          <a:off x="16510000" y="12608560"/>
          <a:ext cx="0" cy="142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115079</xdr:rowOff>
    </xdr:from>
    <xdr:ext cx="762000" cy="259045"/>
    <xdr:sp macro="" textlink="">
      <xdr:nvSpPr>
        <xdr:cNvPr id="427" name="公債費以外最小値テキスト"/>
        <xdr:cNvSpPr txBox="1"/>
      </xdr:nvSpPr>
      <xdr:spPr>
        <a:xfrm>
          <a:off x="16598900" y="1400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143002</xdr:rowOff>
    </xdr:from>
    <xdr:to>
      <xdr:col>82</xdr:col>
      <xdr:colOff>196850</xdr:colOff>
      <xdr:row>81</xdr:row>
      <xdr:rowOff>143002</xdr:rowOff>
    </xdr:to>
    <xdr:cxnSp macro="">
      <xdr:nvCxnSpPr>
        <xdr:cNvPr id="428" name="直線コネクタ 427"/>
        <xdr:cNvCxnSpPr/>
      </xdr:nvCxnSpPr>
      <xdr:spPr>
        <a:xfrm>
          <a:off x="16421100" y="1403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9"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30" name="直線コネクタ 429"/>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133858</xdr:rowOff>
    </xdr:from>
    <xdr:to>
      <xdr:col>82</xdr:col>
      <xdr:colOff>107950</xdr:colOff>
      <xdr:row>77</xdr:row>
      <xdr:rowOff>152146</xdr:rowOff>
    </xdr:to>
    <xdr:cxnSp macro="">
      <xdr:nvCxnSpPr>
        <xdr:cNvPr id="431" name="直線コネクタ 430"/>
        <xdr:cNvCxnSpPr/>
      </xdr:nvCxnSpPr>
      <xdr:spPr>
        <a:xfrm>
          <a:off x="15671800" y="1333550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108729</xdr:rowOff>
    </xdr:from>
    <xdr:ext cx="762000" cy="259045"/>
    <xdr:sp macro="" textlink="">
      <xdr:nvSpPr>
        <xdr:cNvPr id="432" name="公債費以外平均値テキスト"/>
        <xdr:cNvSpPr txBox="1"/>
      </xdr:nvSpPr>
      <xdr:spPr>
        <a:xfrm>
          <a:off x="16598900" y="13138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92202</xdr:rowOff>
    </xdr:from>
    <xdr:to>
      <xdr:col>82</xdr:col>
      <xdr:colOff>158750</xdr:colOff>
      <xdr:row>78</xdr:row>
      <xdr:rowOff>22352</xdr:rowOff>
    </xdr:to>
    <xdr:sp macro="" textlink="">
      <xdr:nvSpPr>
        <xdr:cNvPr id="433" name="フローチャート: 判断 432"/>
        <xdr:cNvSpPr/>
      </xdr:nvSpPr>
      <xdr:spPr>
        <a:xfrm>
          <a:off x="164592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133858</xdr:rowOff>
    </xdr:from>
    <xdr:to>
      <xdr:col>78</xdr:col>
      <xdr:colOff>69850</xdr:colOff>
      <xdr:row>78</xdr:row>
      <xdr:rowOff>17272</xdr:rowOff>
    </xdr:to>
    <xdr:cxnSp macro="">
      <xdr:nvCxnSpPr>
        <xdr:cNvPr id="434" name="直線コネクタ 433"/>
        <xdr:cNvCxnSpPr/>
      </xdr:nvCxnSpPr>
      <xdr:spPr>
        <a:xfrm flipV="1">
          <a:off x="14782800" y="133355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23622</xdr:rowOff>
    </xdr:from>
    <xdr:to>
      <xdr:col>78</xdr:col>
      <xdr:colOff>120650</xdr:colOff>
      <xdr:row>77</xdr:row>
      <xdr:rowOff>125222</xdr:rowOff>
    </xdr:to>
    <xdr:sp macro="" textlink="">
      <xdr:nvSpPr>
        <xdr:cNvPr id="435" name="フローチャート: 判断 434"/>
        <xdr:cNvSpPr/>
      </xdr:nvSpPr>
      <xdr:spPr>
        <a:xfrm>
          <a:off x="15621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135399</xdr:rowOff>
    </xdr:from>
    <xdr:ext cx="736600" cy="259045"/>
    <xdr:sp macro="" textlink="">
      <xdr:nvSpPr>
        <xdr:cNvPr id="436" name="テキスト ボックス 435"/>
        <xdr:cNvSpPr txBox="1"/>
      </xdr:nvSpPr>
      <xdr:spPr>
        <a:xfrm>
          <a:off x="15290800" y="1299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17272</xdr:rowOff>
    </xdr:from>
    <xdr:to>
      <xdr:col>73</xdr:col>
      <xdr:colOff>180975</xdr:colOff>
      <xdr:row>79</xdr:row>
      <xdr:rowOff>51563</xdr:rowOff>
    </xdr:to>
    <xdr:cxnSp macro="">
      <xdr:nvCxnSpPr>
        <xdr:cNvPr id="437" name="直線コネクタ 436"/>
        <xdr:cNvCxnSpPr/>
      </xdr:nvCxnSpPr>
      <xdr:spPr>
        <a:xfrm flipV="1">
          <a:off x="13893800" y="13390372"/>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39624</xdr:rowOff>
    </xdr:from>
    <xdr:to>
      <xdr:col>74</xdr:col>
      <xdr:colOff>31750</xdr:colOff>
      <xdr:row>76</xdr:row>
      <xdr:rowOff>141224</xdr:rowOff>
    </xdr:to>
    <xdr:sp macro="" textlink="">
      <xdr:nvSpPr>
        <xdr:cNvPr id="438" name="フローチャート: 判断 437"/>
        <xdr:cNvSpPr/>
      </xdr:nvSpPr>
      <xdr:spPr>
        <a:xfrm>
          <a:off x="14732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151401</xdr:rowOff>
    </xdr:from>
    <xdr:ext cx="762000" cy="259045"/>
    <xdr:sp macro="" textlink="">
      <xdr:nvSpPr>
        <xdr:cNvPr id="439" name="テキスト ボックス 438"/>
        <xdr:cNvSpPr txBox="1"/>
      </xdr:nvSpPr>
      <xdr:spPr>
        <a:xfrm>
          <a:off x="14401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51563</xdr:rowOff>
    </xdr:from>
    <xdr:to>
      <xdr:col>69</xdr:col>
      <xdr:colOff>92075</xdr:colOff>
      <xdr:row>80</xdr:row>
      <xdr:rowOff>30987</xdr:rowOff>
    </xdr:to>
    <xdr:cxnSp macro="">
      <xdr:nvCxnSpPr>
        <xdr:cNvPr id="440" name="直線コネクタ 439"/>
        <xdr:cNvCxnSpPr/>
      </xdr:nvCxnSpPr>
      <xdr:spPr>
        <a:xfrm flipV="1">
          <a:off x="13004800" y="13596113"/>
          <a:ext cx="889000" cy="15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41" name="フローチャート: 判断 440"/>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158259</xdr:rowOff>
    </xdr:from>
    <xdr:ext cx="762000" cy="259045"/>
    <xdr:sp macro="" textlink="">
      <xdr:nvSpPr>
        <xdr:cNvPr id="442" name="テキスト ボックス 441"/>
        <xdr:cNvSpPr txBox="1"/>
      </xdr:nvSpPr>
      <xdr:spPr>
        <a:xfrm>
          <a:off x="13512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96774</xdr:rowOff>
    </xdr:from>
    <xdr:to>
      <xdr:col>65</xdr:col>
      <xdr:colOff>53975</xdr:colOff>
      <xdr:row>78</xdr:row>
      <xdr:rowOff>26924</xdr:rowOff>
    </xdr:to>
    <xdr:sp macro="" textlink="">
      <xdr:nvSpPr>
        <xdr:cNvPr id="443" name="フローチャート: 判断 442"/>
        <xdr:cNvSpPr/>
      </xdr:nvSpPr>
      <xdr:spPr>
        <a:xfrm>
          <a:off x="12954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37101</xdr:rowOff>
    </xdr:from>
    <xdr:ext cx="762000" cy="259045"/>
    <xdr:sp macro="" textlink="">
      <xdr:nvSpPr>
        <xdr:cNvPr id="444" name="テキスト ボックス 443"/>
        <xdr:cNvSpPr txBox="1"/>
      </xdr:nvSpPr>
      <xdr:spPr>
        <a:xfrm>
          <a:off x="12623800" y="1306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101346</xdr:rowOff>
    </xdr:from>
    <xdr:to>
      <xdr:col>82</xdr:col>
      <xdr:colOff>158750</xdr:colOff>
      <xdr:row>78</xdr:row>
      <xdr:rowOff>31496</xdr:rowOff>
    </xdr:to>
    <xdr:sp macro="" textlink="">
      <xdr:nvSpPr>
        <xdr:cNvPr id="450" name="楕円 449"/>
        <xdr:cNvSpPr/>
      </xdr:nvSpPr>
      <xdr:spPr>
        <a:xfrm>
          <a:off x="164592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73423</xdr:rowOff>
    </xdr:from>
    <xdr:ext cx="762000" cy="259045"/>
    <xdr:sp macro="" textlink="">
      <xdr:nvSpPr>
        <xdr:cNvPr id="451" name="公債費以外該当値テキスト"/>
        <xdr:cNvSpPr txBox="1"/>
      </xdr:nvSpPr>
      <xdr:spPr>
        <a:xfrm>
          <a:off x="165989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83058</xdr:rowOff>
    </xdr:from>
    <xdr:to>
      <xdr:col>78</xdr:col>
      <xdr:colOff>120650</xdr:colOff>
      <xdr:row>78</xdr:row>
      <xdr:rowOff>13208</xdr:rowOff>
    </xdr:to>
    <xdr:sp macro="" textlink="">
      <xdr:nvSpPr>
        <xdr:cNvPr id="452" name="楕円 451"/>
        <xdr:cNvSpPr/>
      </xdr:nvSpPr>
      <xdr:spPr>
        <a:xfrm>
          <a:off x="15621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53" name="テキスト ボックス 452"/>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137922</xdr:rowOff>
    </xdr:from>
    <xdr:to>
      <xdr:col>74</xdr:col>
      <xdr:colOff>31750</xdr:colOff>
      <xdr:row>78</xdr:row>
      <xdr:rowOff>68072</xdr:rowOff>
    </xdr:to>
    <xdr:sp macro="" textlink="">
      <xdr:nvSpPr>
        <xdr:cNvPr id="454" name="楕円 453"/>
        <xdr:cNvSpPr/>
      </xdr:nvSpPr>
      <xdr:spPr>
        <a:xfrm>
          <a:off x="14732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52849</xdr:rowOff>
    </xdr:from>
    <xdr:ext cx="762000" cy="259045"/>
    <xdr:sp macro="" textlink="">
      <xdr:nvSpPr>
        <xdr:cNvPr id="455" name="テキスト ボックス 454"/>
        <xdr:cNvSpPr txBox="1"/>
      </xdr:nvSpPr>
      <xdr:spPr>
        <a:xfrm>
          <a:off x="14401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763</xdr:rowOff>
    </xdr:from>
    <xdr:to>
      <xdr:col>69</xdr:col>
      <xdr:colOff>142875</xdr:colOff>
      <xdr:row>79</xdr:row>
      <xdr:rowOff>102363</xdr:rowOff>
    </xdr:to>
    <xdr:sp macro="" textlink="">
      <xdr:nvSpPr>
        <xdr:cNvPr id="456" name="楕円 455"/>
        <xdr:cNvSpPr/>
      </xdr:nvSpPr>
      <xdr:spPr>
        <a:xfrm>
          <a:off x="13843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87140</xdr:rowOff>
    </xdr:from>
    <xdr:ext cx="762000" cy="259045"/>
    <xdr:sp macro="" textlink="">
      <xdr:nvSpPr>
        <xdr:cNvPr id="457" name="テキスト ボックス 456"/>
        <xdr:cNvSpPr txBox="1"/>
      </xdr:nvSpPr>
      <xdr:spPr>
        <a:xfrm>
          <a:off x="13512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151637</xdr:rowOff>
    </xdr:from>
    <xdr:to>
      <xdr:col>65</xdr:col>
      <xdr:colOff>53975</xdr:colOff>
      <xdr:row>80</xdr:row>
      <xdr:rowOff>81787</xdr:rowOff>
    </xdr:to>
    <xdr:sp macro="" textlink="">
      <xdr:nvSpPr>
        <xdr:cNvPr id="458" name="楕円 457"/>
        <xdr:cNvSpPr/>
      </xdr:nvSpPr>
      <xdr:spPr>
        <a:xfrm>
          <a:off x="12954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66564</xdr:rowOff>
    </xdr:from>
    <xdr:ext cx="762000" cy="259045"/>
    <xdr:sp macro="" textlink="">
      <xdr:nvSpPr>
        <xdr:cNvPr id="459" name="テキスト ボックス 458"/>
        <xdr:cNvSpPr txBox="1"/>
      </xdr:nvSpPr>
      <xdr:spPr>
        <a:xfrm>
          <a:off x="12623800" y="1378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116267</xdr:rowOff>
    </xdr:from>
    <xdr:to>
      <xdr:col>29</xdr:col>
      <xdr:colOff>127000</xdr:colOff>
      <xdr:row>18</xdr:row>
      <xdr:rowOff>165816</xdr:rowOff>
    </xdr:to>
    <xdr:cxnSp macro="">
      <xdr:nvCxnSpPr>
        <xdr:cNvPr id="44" name="直線コネクタ 43"/>
        <xdr:cNvCxnSpPr/>
      </xdr:nvCxnSpPr>
      <xdr:spPr bwMode="auto">
        <a:xfrm flipV="1">
          <a:off x="5651500" y="2221292"/>
          <a:ext cx="0" cy="10782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137893</xdr:rowOff>
    </xdr:from>
    <xdr:ext cx="762000" cy="259045"/>
    <xdr:sp macro="" textlink="">
      <xdr:nvSpPr>
        <xdr:cNvPr id="45" name="人口1人当たり決算額の推移最小値テキスト130"/>
        <xdr:cNvSpPr txBox="1"/>
      </xdr:nvSpPr>
      <xdr:spPr>
        <a:xfrm>
          <a:off x="5740400" y="3271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165816</xdr:rowOff>
    </xdr:from>
    <xdr:to>
      <xdr:col>30</xdr:col>
      <xdr:colOff>25400</xdr:colOff>
      <xdr:row>18</xdr:row>
      <xdr:rowOff>165816</xdr:rowOff>
    </xdr:to>
    <xdr:cxnSp macro="">
      <xdr:nvCxnSpPr>
        <xdr:cNvPr id="46" name="直線コネクタ 45"/>
        <xdr:cNvCxnSpPr/>
      </xdr:nvCxnSpPr>
      <xdr:spPr bwMode="auto">
        <a:xfrm>
          <a:off x="5562600" y="32995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31194</xdr:rowOff>
    </xdr:from>
    <xdr:ext cx="762000" cy="259045"/>
    <xdr:sp macro="" textlink="">
      <xdr:nvSpPr>
        <xdr:cNvPr id="47" name="人口1人当たり決算額の推移最大値テキスト130"/>
        <xdr:cNvSpPr txBox="1"/>
      </xdr:nvSpPr>
      <xdr:spPr>
        <a:xfrm>
          <a:off x="5740400" y="1964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116267</xdr:rowOff>
    </xdr:from>
    <xdr:to>
      <xdr:col>30</xdr:col>
      <xdr:colOff>25400</xdr:colOff>
      <xdr:row>12</xdr:row>
      <xdr:rowOff>116267</xdr:rowOff>
    </xdr:to>
    <xdr:cxnSp macro="">
      <xdr:nvCxnSpPr>
        <xdr:cNvPr id="48" name="直線コネクタ 47"/>
        <xdr:cNvCxnSpPr/>
      </xdr:nvCxnSpPr>
      <xdr:spPr bwMode="auto">
        <a:xfrm>
          <a:off x="5562600" y="22212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27833</xdr:rowOff>
    </xdr:from>
    <xdr:to>
      <xdr:col>29</xdr:col>
      <xdr:colOff>127000</xdr:colOff>
      <xdr:row>18</xdr:row>
      <xdr:rowOff>38551</xdr:rowOff>
    </xdr:to>
    <xdr:cxnSp macro="">
      <xdr:nvCxnSpPr>
        <xdr:cNvPr id="49" name="直線コネクタ 48"/>
        <xdr:cNvCxnSpPr/>
      </xdr:nvCxnSpPr>
      <xdr:spPr bwMode="auto">
        <a:xfrm flipV="1">
          <a:off x="5003800" y="3161558"/>
          <a:ext cx="647700" cy="107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164991</xdr:rowOff>
    </xdr:from>
    <xdr:ext cx="762000" cy="259045"/>
    <xdr:sp macro="" textlink="">
      <xdr:nvSpPr>
        <xdr:cNvPr id="50" name="人口1人当たり決算額の推移平均値テキスト130"/>
        <xdr:cNvSpPr txBox="1"/>
      </xdr:nvSpPr>
      <xdr:spPr>
        <a:xfrm>
          <a:off x="5740400" y="29558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148464</xdr:rowOff>
    </xdr:from>
    <xdr:to>
      <xdr:col>29</xdr:col>
      <xdr:colOff>177800</xdr:colOff>
      <xdr:row>18</xdr:row>
      <xdr:rowOff>78614</xdr:rowOff>
    </xdr:to>
    <xdr:sp macro="" textlink="">
      <xdr:nvSpPr>
        <xdr:cNvPr id="51" name="フローチャート: 判断 50"/>
        <xdr:cNvSpPr/>
      </xdr:nvSpPr>
      <xdr:spPr bwMode="auto">
        <a:xfrm>
          <a:off x="5600700" y="3110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25867</xdr:rowOff>
    </xdr:from>
    <xdr:to>
      <xdr:col>26</xdr:col>
      <xdr:colOff>50800</xdr:colOff>
      <xdr:row>18</xdr:row>
      <xdr:rowOff>38551</xdr:rowOff>
    </xdr:to>
    <xdr:cxnSp macro="">
      <xdr:nvCxnSpPr>
        <xdr:cNvPr id="52" name="直線コネクタ 51"/>
        <xdr:cNvCxnSpPr/>
      </xdr:nvCxnSpPr>
      <xdr:spPr bwMode="auto">
        <a:xfrm>
          <a:off x="4305300" y="3159592"/>
          <a:ext cx="698500" cy="126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157037</xdr:rowOff>
    </xdr:from>
    <xdr:to>
      <xdr:col>26</xdr:col>
      <xdr:colOff>101600</xdr:colOff>
      <xdr:row>18</xdr:row>
      <xdr:rowOff>87187</xdr:rowOff>
    </xdr:to>
    <xdr:sp macro="" textlink="">
      <xdr:nvSpPr>
        <xdr:cNvPr id="53" name="フローチャート: 判断 52"/>
        <xdr:cNvSpPr/>
      </xdr:nvSpPr>
      <xdr:spPr bwMode="auto">
        <a:xfrm>
          <a:off x="4953000" y="3119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97364</xdr:rowOff>
    </xdr:from>
    <xdr:ext cx="736600" cy="259045"/>
    <xdr:sp macro="" textlink="">
      <xdr:nvSpPr>
        <xdr:cNvPr id="54" name="テキスト ボックス 53"/>
        <xdr:cNvSpPr txBox="1"/>
      </xdr:nvSpPr>
      <xdr:spPr>
        <a:xfrm>
          <a:off x="4622800" y="2888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25867</xdr:rowOff>
    </xdr:from>
    <xdr:to>
      <xdr:col>22</xdr:col>
      <xdr:colOff>114300</xdr:colOff>
      <xdr:row>18</xdr:row>
      <xdr:rowOff>48011</xdr:rowOff>
    </xdr:to>
    <xdr:cxnSp macro="">
      <xdr:nvCxnSpPr>
        <xdr:cNvPr id="55" name="直線コネクタ 54"/>
        <xdr:cNvCxnSpPr/>
      </xdr:nvCxnSpPr>
      <xdr:spPr bwMode="auto">
        <a:xfrm flipV="1">
          <a:off x="3606800" y="3159592"/>
          <a:ext cx="698500" cy="22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161620</xdr:rowOff>
    </xdr:from>
    <xdr:to>
      <xdr:col>22</xdr:col>
      <xdr:colOff>165100</xdr:colOff>
      <xdr:row>18</xdr:row>
      <xdr:rowOff>91770</xdr:rowOff>
    </xdr:to>
    <xdr:sp macro="" textlink="">
      <xdr:nvSpPr>
        <xdr:cNvPr id="56" name="フローチャート: 判断 55"/>
        <xdr:cNvSpPr/>
      </xdr:nvSpPr>
      <xdr:spPr bwMode="auto">
        <a:xfrm>
          <a:off x="4254500" y="312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76547</xdr:rowOff>
    </xdr:from>
    <xdr:ext cx="762000" cy="259045"/>
    <xdr:sp macro="" textlink="">
      <xdr:nvSpPr>
        <xdr:cNvPr id="57" name="テキスト ボックス 56"/>
        <xdr:cNvSpPr txBox="1"/>
      </xdr:nvSpPr>
      <xdr:spPr>
        <a:xfrm>
          <a:off x="3924300" y="321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46304</xdr:rowOff>
    </xdr:from>
    <xdr:to>
      <xdr:col>18</xdr:col>
      <xdr:colOff>177800</xdr:colOff>
      <xdr:row>18</xdr:row>
      <xdr:rowOff>48011</xdr:rowOff>
    </xdr:to>
    <xdr:cxnSp macro="">
      <xdr:nvCxnSpPr>
        <xdr:cNvPr id="58" name="直線コネクタ 57"/>
        <xdr:cNvCxnSpPr/>
      </xdr:nvCxnSpPr>
      <xdr:spPr bwMode="auto">
        <a:xfrm>
          <a:off x="2908300" y="3180029"/>
          <a:ext cx="698500" cy="1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142406</xdr:rowOff>
    </xdr:from>
    <xdr:to>
      <xdr:col>19</xdr:col>
      <xdr:colOff>38100</xdr:colOff>
      <xdr:row>18</xdr:row>
      <xdr:rowOff>72556</xdr:rowOff>
    </xdr:to>
    <xdr:sp macro="" textlink="">
      <xdr:nvSpPr>
        <xdr:cNvPr id="59" name="フローチャート: 判断 58"/>
        <xdr:cNvSpPr/>
      </xdr:nvSpPr>
      <xdr:spPr bwMode="auto">
        <a:xfrm>
          <a:off x="3556000" y="3104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82733</xdr:rowOff>
    </xdr:from>
    <xdr:ext cx="762000" cy="259045"/>
    <xdr:sp macro="" textlink="">
      <xdr:nvSpPr>
        <xdr:cNvPr id="60" name="テキスト ボックス 59"/>
        <xdr:cNvSpPr txBox="1"/>
      </xdr:nvSpPr>
      <xdr:spPr>
        <a:xfrm>
          <a:off x="3225800" y="287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150914</xdr:rowOff>
    </xdr:from>
    <xdr:to>
      <xdr:col>15</xdr:col>
      <xdr:colOff>101600</xdr:colOff>
      <xdr:row>18</xdr:row>
      <xdr:rowOff>81064</xdr:rowOff>
    </xdr:to>
    <xdr:sp macro="" textlink="">
      <xdr:nvSpPr>
        <xdr:cNvPr id="61" name="フローチャート: 判断 60"/>
        <xdr:cNvSpPr/>
      </xdr:nvSpPr>
      <xdr:spPr bwMode="auto">
        <a:xfrm>
          <a:off x="2857500" y="31131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91241</xdr:rowOff>
    </xdr:from>
    <xdr:ext cx="762000" cy="259045"/>
    <xdr:sp macro="" textlink="">
      <xdr:nvSpPr>
        <xdr:cNvPr id="62" name="テキスト ボックス 61"/>
        <xdr:cNvSpPr txBox="1"/>
      </xdr:nvSpPr>
      <xdr:spPr>
        <a:xfrm>
          <a:off x="2527300" y="2882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148483</xdr:rowOff>
    </xdr:from>
    <xdr:to>
      <xdr:col>29</xdr:col>
      <xdr:colOff>177800</xdr:colOff>
      <xdr:row>18</xdr:row>
      <xdr:rowOff>78633</xdr:rowOff>
    </xdr:to>
    <xdr:sp macro="" textlink="">
      <xdr:nvSpPr>
        <xdr:cNvPr id="68" name="楕円 67"/>
        <xdr:cNvSpPr/>
      </xdr:nvSpPr>
      <xdr:spPr bwMode="auto">
        <a:xfrm>
          <a:off x="5600700" y="3110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120560</xdr:rowOff>
    </xdr:from>
    <xdr:ext cx="762000" cy="259045"/>
    <xdr:sp macro="" textlink="">
      <xdr:nvSpPr>
        <xdr:cNvPr id="69" name="人口1人当たり決算額の推移該当値テキスト130"/>
        <xdr:cNvSpPr txBox="1"/>
      </xdr:nvSpPr>
      <xdr:spPr>
        <a:xfrm>
          <a:off x="5740400" y="3082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159201</xdr:rowOff>
    </xdr:from>
    <xdr:to>
      <xdr:col>26</xdr:col>
      <xdr:colOff>101600</xdr:colOff>
      <xdr:row>18</xdr:row>
      <xdr:rowOff>89351</xdr:rowOff>
    </xdr:to>
    <xdr:sp macro="" textlink="">
      <xdr:nvSpPr>
        <xdr:cNvPr id="70" name="楕円 69"/>
        <xdr:cNvSpPr/>
      </xdr:nvSpPr>
      <xdr:spPr bwMode="auto">
        <a:xfrm>
          <a:off x="4953000" y="3121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74128</xdr:rowOff>
    </xdr:from>
    <xdr:ext cx="736600" cy="259045"/>
    <xdr:sp macro="" textlink="">
      <xdr:nvSpPr>
        <xdr:cNvPr id="71" name="テキスト ボックス 70"/>
        <xdr:cNvSpPr txBox="1"/>
      </xdr:nvSpPr>
      <xdr:spPr>
        <a:xfrm>
          <a:off x="4622800" y="3207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146517</xdr:rowOff>
    </xdr:from>
    <xdr:to>
      <xdr:col>22</xdr:col>
      <xdr:colOff>165100</xdr:colOff>
      <xdr:row>18</xdr:row>
      <xdr:rowOff>76667</xdr:rowOff>
    </xdr:to>
    <xdr:sp macro="" textlink="">
      <xdr:nvSpPr>
        <xdr:cNvPr id="72" name="楕円 71"/>
        <xdr:cNvSpPr/>
      </xdr:nvSpPr>
      <xdr:spPr bwMode="auto">
        <a:xfrm>
          <a:off x="4254500" y="310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86844</xdr:rowOff>
    </xdr:from>
    <xdr:ext cx="762000" cy="259045"/>
    <xdr:sp macro="" textlink="">
      <xdr:nvSpPr>
        <xdr:cNvPr id="73" name="テキスト ボックス 72"/>
        <xdr:cNvSpPr txBox="1"/>
      </xdr:nvSpPr>
      <xdr:spPr>
        <a:xfrm>
          <a:off x="3924300" y="287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168661</xdr:rowOff>
    </xdr:from>
    <xdr:to>
      <xdr:col>19</xdr:col>
      <xdr:colOff>38100</xdr:colOff>
      <xdr:row>18</xdr:row>
      <xdr:rowOff>98811</xdr:rowOff>
    </xdr:to>
    <xdr:sp macro="" textlink="">
      <xdr:nvSpPr>
        <xdr:cNvPr id="74" name="楕円 73"/>
        <xdr:cNvSpPr/>
      </xdr:nvSpPr>
      <xdr:spPr bwMode="auto">
        <a:xfrm>
          <a:off x="3556000" y="31309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83588</xdr:rowOff>
    </xdr:from>
    <xdr:ext cx="762000" cy="259045"/>
    <xdr:sp macro="" textlink="">
      <xdr:nvSpPr>
        <xdr:cNvPr id="75" name="テキスト ボックス 74"/>
        <xdr:cNvSpPr txBox="1"/>
      </xdr:nvSpPr>
      <xdr:spPr>
        <a:xfrm>
          <a:off x="3225800" y="3217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166954</xdr:rowOff>
    </xdr:from>
    <xdr:to>
      <xdr:col>15</xdr:col>
      <xdr:colOff>101600</xdr:colOff>
      <xdr:row>18</xdr:row>
      <xdr:rowOff>97104</xdr:rowOff>
    </xdr:to>
    <xdr:sp macro="" textlink="">
      <xdr:nvSpPr>
        <xdr:cNvPr id="76" name="楕円 75"/>
        <xdr:cNvSpPr/>
      </xdr:nvSpPr>
      <xdr:spPr bwMode="auto">
        <a:xfrm>
          <a:off x="2857500" y="31292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81881</xdr:rowOff>
    </xdr:from>
    <xdr:ext cx="762000" cy="259045"/>
    <xdr:sp macro="" textlink="">
      <xdr:nvSpPr>
        <xdr:cNvPr id="77" name="テキスト ボックス 76"/>
        <xdr:cNvSpPr txBox="1"/>
      </xdr:nvSpPr>
      <xdr:spPr>
        <a:xfrm>
          <a:off x="2527300" y="3215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229718</xdr:rowOff>
    </xdr:from>
    <xdr:to>
      <xdr:col>29</xdr:col>
      <xdr:colOff>127000</xdr:colOff>
      <xdr:row>38</xdr:row>
      <xdr:rowOff>86652</xdr:rowOff>
    </xdr:to>
    <xdr:cxnSp macro="">
      <xdr:nvCxnSpPr>
        <xdr:cNvPr id="106" name="直線コネクタ 105"/>
        <xdr:cNvCxnSpPr/>
      </xdr:nvCxnSpPr>
      <xdr:spPr bwMode="auto">
        <a:xfrm flipV="1">
          <a:off x="5651500" y="6154268"/>
          <a:ext cx="0" cy="139998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58729</xdr:rowOff>
    </xdr:from>
    <xdr:ext cx="762000" cy="259045"/>
    <xdr:sp macro="" textlink="">
      <xdr:nvSpPr>
        <xdr:cNvPr id="107" name="人口1人当たり決算額の推移最小値テキスト445"/>
        <xdr:cNvSpPr txBox="1"/>
      </xdr:nvSpPr>
      <xdr:spPr>
        <a:xfrm>
          <a:off x="5740400" y="75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86652</xdr:rowOff>
    </xdr:from>
    <xdr:to>
      <xdr:col>30</xdr:col>
      <xdr:colOff>25400</xdr:colOff>
      <xdr:row>38</xdr:row>
      <xdr:rowOff>86652</xdr:rowOff>
    </xdr:to>
    <xdr:cxnSp macro="">
      <xdr:nvCxnSpPr>
        <xdr:cNvPr id="108" name="直線コネクタ 107"/>
        <xdr:cNvCxnSpPr/>
      </xdr:nvCxnSpPr>
      <xdr:spPr bwMode="auto">
        <a:xfrm>
          <a:off x="5562600" y="75542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144645</xdr:rowOff>
    </xdr:from>
    <xdr:ext cx="762000" cy="259045"/>
    <xdr:sp macro="" textlink="">
      <xdr:nvSpPr>
        <xdr:cNvPr id="109" name="人口1人当たり決算額の推移最大値テキスト445"/>
        <xdr:cNvSpPr txBox="1"/>
      </xdr:nvSpPr>
      <xdr:spPr>
        <a:xfrm>
          <a:off x="5740400" y="5897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229718</xdr:rowOff>
    </xdr:from>
    <xdr:to>
      <xdr:col>30</xdr:col>
      <xdr:colOff>25400</xdr:colOff>
      <xdr:row>33</xdr:row>
      <xdr:rowOff>229718</xdr:rowOff>
    </xdr:to>
    <xdr:cxnSp macro="">
      <xdr:nvCxnSpPr>
        <xdr:cNvPr id="110" name="直線コネクタ 109"/>
        <xdr:cNvCxnSpPr/>
      </xdr:nvCxnSpPr>
      <xdr:spPr bwMode="auto">
        <a:xfrm>
          <a:off x="5562600" y="61542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168643</xdr:rowOff>
    </xdr:from>
    <xdr:to>
      <xdr:col>29</xdr:col>
      <xdr:colOff>127000</xdr:colOff>
      <xdr:row>37</xdr:row>
      <xdr:rowOff>34284</xdr:rowOff>
    </xdr:to>
    <xdr:cxnSp macro="">
      <xdr:nvCxnSpPr>
        <xdr:cNvPr id="111" name="直線コネクタ 110"/>
        <xdr:cNvCxnSpPr/>
      </xdr:nvCxnSpPr>
      <xdr:spPr bwMode="auto">
        <a:xfrm>
          <a:off x="5003800" y="7121893"/>
          <a:ext cx="647700" cy="370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304068</xdr:rowOff>
    </xdr:from>
    <xdr:ext cx="762000" cy="259045"/>
    <xdr:sp macro="" textlink="">
      <xdr:nvSpPr>
        <xdr:cNvPr id="112" name="人口1人当たり決算額の推移平均値テキスト445"/>
        <xdr:cNvSpPr txBox="1"/>
      </xdr:nvSpPr>
      <xdr:spPr>
        <a:xfrm>
          <a:off x="5740400" y="69144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116091</xdr:rowOff>
    </xdr:from>
    <xdr:to>
      <xdr:col>29</xdr:col>
      <xdr:colOff>177800</xdr:colOff>
      <xdr:row>37</xdr:row>
      <xdr:rowOff>46241</xdr:rowOff>
    </xdr:to>
    <xdr:sp macro="" textlink="">
      <xdr:nvSpPr>
        <xdr:cNvPr id="113" name="フローチャート: 判断 112"/>
        <xdr:cNvSpPr/>
      </xdr:nvSpPr>
      <xdr:spPr bwMode="auto">
        <a:xfrm>
          <a:off x="5600700" y="7069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168643</xdr:rowOff>
    </xdr:from>
    <xdr:to>
      <xdr:col>26</xdr:col>
      <xdr:colOff>50800</xdr:colOff>
      <xdr:row>37</xdr:row>
      <xdr:rowOff>102863</xdr:rowOff>
    </xdr:to>
    <xdr:cxnSp macro="">
      <xdr:nvCxnSpPr>
        <xdr:cNvPr id="114" name="直線コネクタ 113"/>
        <xdr:cNvCxnSpPr/>
      </xdr:nvCxnSpPr>
      <xdr:spPr bwMode="auto">
        <a:xfrm flipV="1">
          <a:off x="4305300" y="7121893"/>
          <a:ext cx="698500" cy="105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134512</xdr:rowOff>
    </xdr:from>
    <xdr:to>
      <xdr:col>26</xdr:col>
      <xdr:colOff>101600</xdr:colOff>
      <xdr:row>37</xdr:row>
      <xdr:rowOff>64662</xdr:rowOff>
    </xdr:to>
    <xdr:sp macro="" textlink="">
      <xdr:nvSpPr>
        <xdr:cNvPr id="115" name="フローチャート: 判断 114"/>
        <xdr:cNvSpPr/>
      </xdr:nvSpPr>
      <xdr:spPr bwMode="auto">
        <a:xfrm>
          <a:off x="4953000" y="7087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49439</xdr:rowOff>
    </xdr:from>
    <xdr:ext cx="736600" cy="259045"/>
    <xdr:sp macro="" textlink="">
      <xdr:nvSpPr>
        <xdr:cNvPr id="116" name="テキスト ボックス 115"/>
        <xdr:cNvSpPr txBox="1"/>
      </xdr:nvSpPr>
      <xdr:spPr>
        <a:xfrm>
          <a:off x="4622800" y="7174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102863</xdr:rowOff>
    </xdr:from>
    <xdr:to>
      <xdr:col>22</xdr:col>
      <xdr:colOff>114300</xdr:colOff>
      <xdr:row>37</xdr:row>
      <xdr:rowOff>167634</xdr:rowOff>
    </xdr:to>
    <xdr:cxnSp macro="">
      <xdr:nvCxnSpPr>
        <xdr:cNvPr id="117" name="直線コネクタ 116"/>
        <xdr:cNvCxnSpPr/>
      </xdr:nvCxnSpPr>
      <xdr:spPr bwMode="auto">
        <a:xfrm flipV="1">
          <a:off x="3606800" y="7227563"/>
          <a:ext cx="698500" cy="647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144856</xdr:rowOff>
    </xdr:from>
    <xdr:to>
      <xdr:col>22</xdr:col>
      <xdr:colOff>165100</xdr:colOff>
      <xdr:row>37</xdr:row>
      <xdr:rowOff>75006</xdr:rowOff>
    </xdr:to>
    <xdr:sp macro="" textlink="">
      <xdr:nvSpPr>
        <xdr:cNvPr id="118" name="フローチャート: 判断 117"/>
        <xdr:cNvSpPr/>
      </xdr:nvSpPr>
      <xdr:spPr bwMode="auto">
        <a:xfrm>
          <a:off x="42545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256633</xdr:rowOff>
    </xdr:from>
    <xdr:ext cx="762000" cy="259045"/>
    <xdr:sp macro="" textlink="">
      <xdr:nvSpPr>
        <xdr:cNvPr id="119" name="テキスト ボックス 118"/>
        <xdr:cNvSpPr txBox="1"/>
      </xdr:nvSpPr>
      <xdr:spPr>
        <a:xfrm>
          <a:off x="3924300" y="6866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167634</xdr:rowOff>
    </xdr:from>
    <xdr:to>
      <xdr:col>18</xdr:col>
      <xdr:colOff>177800</xdr:colOff>
      <xdr:row>37</xdr:row>
      <xdr:rowOff>205086</xdr:rowOff>
    </xdr:to>
    <xdr:cxnSp macro="">
      <xdr:nvCxnSpPr>
        <xdr:cNvPr id="120" name="直線コネクタ 119"/>
        <xdr:cNvCxnSpPr/>
      </xdr:nvCxnSpPr>
      <xdr:spPr bwMode="auto">
        <a:xfrm flipV="1">
          <a:off x="2908300" y="7292334"/>
          <a:ext cx="698500" cy="37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129940</xdr:rowOff>
    </xdr:from>
    <xdr:to>
      <xdr:col>19</xdr:col>
      <xdr:colOff>38100</xdr:colOff>
      <xdr:row>37</xdr:row>
      <xdr:rowOff>60090</xdr:rowOff>
    </xdr:to>
    <xdr:sp macro="" textlink="">
      <xdr:nvSpPr>
        <xdr:cNvPr id="121" name="フローチャート: 判断 120"/>
        <xdr:cNvSpPr/>
      </xdr:nvSpPr>
      <xdr:spPr bwMode="auto">
        <a:xfrm>
          <a:off x="3556000" y="7083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241717</xdr:rowOff>
    </xdr:from>
    <xdr:ext cx="762000" cy="259045"/>
    <xdr:sp macro="" textlink="">
      <xdr:nvSpPr>
        <xdr:cNvPr id="122" name="テキスト ボックス 121"/>
        <xdr:cNvSpPr txBox="1"/>
      </xdr:nvSpPr>
      <xdr:spPr>
        <a:xfrm>
          <a:off x="3225800" y="685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129369</xdr:rowOff>
    </xdr:from>
    <xdr:to>
      <xdr:col>15</xdr:col>
      <xdr:colOff>101600</xdr:colOff>
      <xdr:row>37</xdr:row>
      <xdr:rowOff>59519</xdr:rowOff>
    </xdr:to>
    <xdr:sp macro="" textlink="">
      <xdr:nvSpPr>
        <xdr:cNvPr id="123" name="フローチャート: 判断 122"/>
        <xdr:cNvSpPr/>
      </xdr:nvSpPr>
      <xdr:spPr bwMode="auto">
        <a:xfrm>
          <a:off x="2857500" y="7082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241146</xdr:rowOff>
    </xdr:from>
    <xdr:ext cx="762000" cy="259045"/>
    <xdr:sp macro="" textlink="">
      <xdr:nvSpPr>
        <xdr:cNvPr id="124" name="テキスト ボックス 123"/>
        <xdr:cNvSpPr txBox="1"/>
      </xdr:nvSpPr>
      <xdr:spPr>
        <a:xfrm>
          <a:off x="2527300" y="685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154934</xdr:rowOff>
    </xdr:from>
    <xdr:to>
      <xdr:col>29</xdr:col>
      <xdr:colOff>177800</xdr:colOff>
      <xdr:row>37</xdr:row>
      <xdr:rowOff>85084</xdr:rowOff>
    </xdr:to>
    <xdr:sp macro="" textlink="">
      <xdr:nvSpPr>
        <xdr:cNvPr id="130" name="楕円 129"/>
        <xdr:cNvSpPr/>
      </xdr:nvSpPr>
      <xdr:spPr bwMode="auto">
        <a:xfrm>
          <a:off x="5600700" y="7108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127011</xdr:rowOff>
    </xdr:from>
    <xdr:ext cx="762000" cy="259045"/>
    <xdr:sp macro="" textlink="">
      <xdr:nvSpPr>
        <xdr:cNvPr id="131" name="人口1人当たり決算額の推移該当値テキスト445"/>
        <xdr:cNvSpPr txBox="1"/>
      </xdr:nvSpPr>
      <xdr:spPr>
        <a:xfrm>
          <a:off x="5740400" y="708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117843</xdr:rowOff>
    </xdr:from>
    <xdr:to>
      <xdr:col>26</xdr:col>
      <xdr:colOff>101600</xdr:colOff>
      <xdr:row>37</xdr:row>
      <xdr:rowOff>47993</xdr:rowOff>
    </xdr:to>
    <xdr:sp macro="" textlink="">
      <xdr:nvSpPr>
        <xdr:cNvPr id="132" name="楕円 131"/>
        <xdr:cNvSpPr/>
      </xdr:nvSpPr>
      <xdr:spPr bwMode="auto">
        <a:xfrm>
          <a:off x="4953000" y="7071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229620</xdr:rowOff>
    </xdr:from>
    <xdr:ext cx="736600" cy="259045"/>
    <xdr:sp macro="" textlink="">
      <xdr:nvSpPr>
        <xdr:cNvPr id="133" name="テキスト ボックス 132"/>
        <xdr:cNvSpPr txBox="1"/>
      </xdr:nvSpPr>
      <xdr:spPr>
        <a:xfrm>
          <a:off x="4622800" y="6839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52063</xdr:rowOff>
    </xdr:from>
    <xdr:to>
      <xdr:col>22</xdr:col>
      <xdr:colOff>165100</xdr:colOff>
      <xdr:row>37</xdr:row>
      <xdr:rowOff>153663</xdr:rowOff>
    </xdr:to>
    <xdr:sp macro="" textlink="">
      <xdr:nvSpPr>
        <xdr:cNvPr id="134" name="楕円 133"/>
        <xdr:cNvSpPr/>
      </xdr:nvSpPr>
      <xdr:spPr bwMode="auto">
        <a:xfrm>
          <a:off x="4254500" y="71767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138440</xdr:rowOff>
    </xdr:from>
    <xdr:ext cx="762000" cy="259045"/>
    <xdr:sp macro="" textlink="">
      <xdr:nvSpPr>
        <xdr:cNvPr id="135" name="テキスト ボックス 134"/>
        <xdr:cNvSpPr txBox="1"/>
      </xdr:nvSpPr>
      <xdr:spPr>
        <a:xfrm>
          <a:off x="3924300" y="7263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116834</xdr:rowOff>
    </xdr:from>
    <xdr:to>
      <xdr:col>19</xdr:col>
      <xdr:colOff>38100</xdr:colOff>
      <xdr:row>37</xdr:row>
      <xdr:rowOff>218434</xdr:rowOff>
    </xdr:to>
    <xdr:sp macro="" textlink="">
      <xdr:nvSpPr>
        <xdr:cNvPr id="136" name="楕円 135"/>
        <xdr:cNvSpPr/>
      </xdr:nvSpPr>
      <xdr:spPr bwMode="auto">
        <a:xfrm>
          <a:off x="3556000" y="7241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203211</xdr:rowOff>
    </xdr:from>
    <xdr:ext cx="762000" cy="259045"/>
    <xdr:sp macro="" textlink="">
      <xdr:nvSpPr>
        <xdr:cNvPr id="137" name="テキスト ボックス 136"/>
        <xdr:cNvSpPr txBox="1"/>
      </xdr:nvSpPr>
      <xdr:spPr>
        <a:xfrm>
          <a:off x="3225800" y="732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154286</xdr:rowOff>
    </xdr:from>
    <xdr:to>
      <xdr:col>15</xdr:col>
      <xdr:colOff>101600</xdr:colOff>
      <xdr:row>37</xdr:row>
      <xdr:rowOff>255886</xdr:rowOff>
    </xdr:to>
    <xdr:sp macro="" textlink="">
      <xdr:nvSpPr>
        <xdr:cNvPr id="138" name="楕円 137"/>
        <xdr:cNvSpPr/>
      </xdr:nvSpPr>
      <xdr:spPr bwMode="auto">
        <a:xfrm>
          <a:off x="2857500" y="7278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240663</xdr:rowOff>
    </xdr:from>
    <xdr:ext cx="762000" cy="259045"/>
    <xdr:sp macro="" textlink="">
      <xdr:nvSpPr>
        <xdr:cNvPr id="139" name="テキスト ボックス 138"/>
        <xdr:cNvSpPr txBox="1"/>
      </xdr:nvSpPr>
      <xdr:spPr>
        <a:xfrm>
          <a:off x="2527300" y="736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30,192
29,844
210.55
26,564,584
25,195,340
1,224,511
9,228,470
25,356,909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98339</xdr:rowOff>
    </xdr:from>
    <xdr:to>
      <xdr:col>24</xdr:col>
      <xdr:colOff>62865</xdr:colOff>
      <xdr:row>38</xdr:row>
      <xdr:rowOff>20870</xdr:rowOff>
    </xdr:to>
    <xdr:cxnSp macro="">
      <xdr:nvCxnSpPr>
        <xdr:cNvPr id="55" name="直線コネクタ 54"/>
        <xdr:cNvCxnSpPr/>
      </xdr:nvCxnSpPr>
      <xdr:spPr>
        <a:xfrm flipV="1">
          <a:off x="4633595" y="5413289"/>
          <a:ext cx="1270" cy="1122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24697</xdr:rowOff>
    </xdr:from>
    <xdr:ext cx="534377" cy="259045"/>
    <xdr:sp macro="" textlink="">
      <xdr:nvSpPr>
        <xdr:cNvPr id="56" name="人件費最小値テキスト"/>
        <xdr:cNvSpPr txBox="1"/>
      </xdr:nvSpPr>
      <xdr:spPr>
        <a:xfrm>
          <a:off x="4686300" y="65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20870</xdr:rowOff>
    </xdr:from>
    <xdr:to>
      <xdr:col>24</xdr:col>
      <xdr:colOff>152400</xdr:colOff>
      <xdr:row>38</xdr:row>
      <xdr:rowOff>20870</xdr:rowOff>
    </xdr:to>
    <xdr:cxnSp macro="">
      <xdr:nvCxnSpPr>
        <xdr:cNvPr id="57" name="直線コネクタ 56"/>
        <xdr:cNvCxnSpPr/>
      </xdr:nvCxnSpPr>
      <xdr:spPr>
        <a:xfrm>
          <a:off x="4546600" y="653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45016</xdr:rowOff>
    </xdr:from>
    <xdr:ext cx="599010" cy="259045"/>
    <xdr:sp macro="" textlink="">
      <xdr:nvSpPr>
        <xdr:cNvPr id="58" name="人件費最大値テキスト"/>
        <xdr:cNvSpPr txBox="1"/>
      </xdr:nvSpPr>
      <xdr:spPr>
        <a:xfrm>
          <a:off x="4686300" y="5188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98339</xdr:rowOff>
    </xdr:from>
    <xdr:to>
      <xdr:col>24</xdr:col>
      <xdr:colOff>152400</xdr:colOff>
      <xdr:row>31</xdr:row>
      <xdr:rowOff>98339</xdr:rowOff>
    </xdr:to>
    <xdr:cxnSp macro="">
      <xdr:nvCxnSpPr>
        <xdr:cNvPr id="59" name="直線コネクタ 58"/>
        <xdr:cNvCxnSpPr/>
      </xdr:nvCxnSpPr>
      <xdr:spPr>
        <a:xfrm>
          <a:off x="4546600" y="541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59980</xdr:rowOff>
    </xdr:from>
    <xdr:to>
      <xdr:col>24</xdr:col>
      <xdr:colOff>63500</xdr:colOff>
      <xdr:row>37</xdr:row>
      <xdr:rowOff>69619</xdr:rowOff>
    </xdr:to>
    <xdr:cxnSp macro="">
      <xdr:nvCxnSpPr>
        <xdr:cNvPr id="60" name="直線コネクタ 59"/>
        <xdr:cNvCxnSpPr/>
      </xdr:nvCxnSpPr>
      <xdr:spPr>
        <a:xfrm flipV="1">
          <a:off x="3797300" y="6403630"/>
          <a:ext cx="838200" cy="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13769</xdr:rowOff>
    </xdr:from>
    <xdr:ext cx="534377" cy="259045"/>
    <xdr:sp macro="" textlink="">
      <xdr:nvSpPr>
        <xdr:cNvPr id="61" name="人件費平均値テキスト"/>
        <xdr:cNvSpPr txBox="1"/>
      </xdr:nvSpPr>
      <xdr:spPr>
        <a:xfrm>
          <a:off x="4686300" y="6185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162342</xdr:rowOff>
    </xdr:from>
    <xdr:to>
      <xdr:col>24</xdr:col>
      <xdr:colOff>114300</xdr:colOff>
      <xdr:row>37</xdr:row>
      <xdr:rowOff>92492</xdr:rowOff>
    </xdr:to>
    <xdr:sp macro="" textlink="">
      <xdr:nvSpPr>
        <xdr:cNvPr id="62" name="フローチャート: 判断 61"/>
        <xdr:cNvSpPr/>
      </xdr:nvSpPr>
      <xdr:spPr>
        <a:xfrm>
          <a:off x="4584700" y="633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33984</xdr:rowOff>
    </xdr:from>
    <xdr:to>
      <xdr:col>19</xdr:col>
      <xdr:colOff>177800</xdr:colOff>
      <xdr:row>37</xdr:row>
      <xdr:rowOff>69619</xdr:rowOff>
    </xdr:to>
    <xdr:cxnSp macro="">
      <xdr:nvCxnSpPr>
        <xdr:cNvPr id="63" name="直線コネクタ 62"/>
        <xdr:cNvCxnSpPr/>
      </xdr:nvCxnSpPr>
      <xdr:spPr>
        <a:xfrm>
          <a:off x="2908300" y="6377634"/>
          <a:ext cx="889000" cy="3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165020</xdr:rowOff>
    </xdr:from>
    <xdr:to>
      <xdr:col>20</xdr:col>
      <xdr:colOff>38100</xdr:colOff>
      <xdr:row>37</xdr:row>
      <xdr:rowOff>95170</xdr:rowOff>
    </xdr:to>
    <xdr:sp macro="" textlink="">
      <xdr:nvSpPr>
        <xdr:cNvPr id="64" name="フローチャート: 判断 63"/>
        <xdr:cNvSpPr/>
      </xdr:nvSpPr>
      <xdr:spPr>
        <a:xfrm>
          <a:off x="3746500" y="63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111697</xdr:rowOff>
    </xdr:from>
    <xdr:ext cx="534377" cy="259045"/>
    <xdr:sp macro="" textlink="">
      <xdr:nvSpPr>
        <xdr:cNvPr id="65" name="テキスト ボックス 64"/>
        <xdr:cNvSpPr txBox="1"/>
      </xdr:nvSpPr>
      <xdr:spPr>
        <a:xfrm>
          <a:off x="3530111" y="611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33984</xdr:rowOff>
    </xdr:from>
    <xdr:to>
      <xdr:col>15</xdr:col>
      <xdr:colOff>50800</xdr:colOff>
      <xdr:row>37</xdr:row>
      <xdr:rowOff>79982</xdr:rowOff>
    </xdr:to>
    <xdr:cxnSp macro="">
      <xdr:nvCxnSpPr>
        <xdr:cNvPr id="66" name="直線コネクタ 65"/>
        <xdr:cNvCxnSpPr/>
      </xdr:nvCxnSpPr>
      <xdr:spPr>
        <a:xfrm flipV="1">
          <a:off x="2019300" y="6377634"/>
          <a:ext cx="889000" cy="4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167950</xdr:rowOff>
    </xdr:from>
    <xdr:to>
      <xdr:col>15</xdr:col>
      <xdr:colOff>101600</xdr:colOff>
      <xdr:row>37</xdr:row>
      <xdr:rowOff>98100</xdr:rowOff>
    </xdr:to>
    <xdr:sp macro="" textlink="">
      <xdr:nvSpPr>
        <xdr:cNvPr id="67" name="フローチャート: 判断 66"/>
        <xdr:cNvSpPr/>
      </xdr:nvSpPr>
      <xdr:spPr>
        <a:xfrm>
          <a:off x="28575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89227</xdr:rowOff>
    </xdr:from>
    <xdr:ext cx="534377" cy="259045"/>
    <xdr:sp macro="" textlink="">
      <xdr:nvSpPr>
        <xdr:cNvPr id="68" name="テキスト ボックス 67"/>
        <xdr:cNvSpPr txBox="1"/>
      </xdr:nvSpPr>
      <xdr:spPr>
        <a:xfrm>
          <a:off x="2641111" y="643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65687</xdr:rowOff>
    </xdr:from>
    <xdr:to>
      <xdr:col>10</xdr:col>
      <xdr:colOff>114300</xdr:colOff>
      <xdr:row>37</xdr:row>
      <xdr:rowOff>79982</xdr:rowOff>
    </xdr:to>
    <xdr:cxnSp macro="">
      <xdr:nvCxnSpPr>
        <xdr:cNvPr id="69" name="直線コネクタ 68"/>
        <xdr:cNvCxnSpPr/>
      </xdr:nvCxnSpPr>
      <xdr:spPr>
        <a:xfrm>
          <a:off x="1130300" y="6409337"/>
          <a:ext cx="889000" cy="1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151948</xdr:rowOff>
    </xdr:from>
    <xdr:to>
      <xdr:col>10</xdr:col>
      <xdr:colOff>165100</xdr:colOff>
      <xdr:row>37</xdr:row>
      <xdr:rowOff>82098</xdr:rowOff>
    </xdr:to>
    <xdr:sp macro="" textlink="">
      <xdr:nvSpPr>
        <xdr:cNvPr id="70" name="フローチャート: 判断 69"/>
        <xdr:cNvSpPr/>
      </xdr:nvSpPr>
      <xdr:spPr>
        <a:xfrm>
          <a:off x="1968500" y="632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98625</xdr:rowOff>
    </xdr:from>
    <xdr:ext cx="534377" cy="259045"/>
    <xdr:sp macro="" textlink="">
      <xdr:nvSpPr>
        <xdr:cNvPr id="71" name="テキスト ボックス 70"/>
        <xdr:cNvSpPr txBox="1"/>
      </xdr:nvSpPr>
      <xdr:spPr>
        <a:xfrm>
          <a:off x="1752111" y="6099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12026</xdr:rowOff>
    </xdr:from>
    <xdr:to>
      <xdr:col>6</xdr:col>
      <xdr:colOff>38100</xdr:colOff>
      <xdr:row>37</xdr:row>
      <xdr:rowOff>113626</xdr:rowOff>
    </xdr:to>
    <xdr:sp macro="" textlink="">
      <xdr:nvSpPr>
        <xdr:cNvPr id="72" name="フローチャート: 判断 71"/>
        <xdr:cNvSpPr/>
      </xdr:nvSpPr>
      <xdr:spPr>
        <a:xfrm>
          <a:off x="1079500" y="635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130153</xdr:rowOff>
    </xdr:from>
    <xdr:ext cx="534377" cy="259045"/>
    <xdr:sp macro="" textlink="">
      <xdr:nvSpPr>
        <xdr:cNvPr id="73" name="テキスト ボックス 72"/>
        <xdr:cNvSpPr txBox="1"/>
      </xdr:nvSpPr>
      <xdr:spPr>
        <a:xfrm>
          <a:off x="863111" y="613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9180</xdr:rowOff>
    </xdr:from>
    <xdr:to>
      <xdr:col>24</xdr:col>
      <xdr:colOff>114300</xdr:colOff>
      <xdr:row>37</xdr:row>
      <xdr:rowOff>110780</xdr:rowOff>
    </xdr:to>
    <xdr:sp macro="" textlink="">
      <xdr:nvSpPr>
        <xdr:cNvPr id="79" name="楕円 78"/>
        <xdr:cNvSpPr/>
      </xdr:nvSpPr>
      <xdr:spPr>
        <a:xfrm>
          <a:off x="4584700" y="635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159057</xdr:rowOff>
    </xdr:from>
    <xdr:ext cx="534377" cy="259045"/>
    <xdr:sp macro="" textlink="">
      <xdr:nvSpPr>
        <xdr:cNvPr id="80" name="人件費該当値テキスト"/>
        <xdr:cNvSpPr txBox="1"/>
      </xdr:nvSpPr>
      <xdr:spPr>
        <a:xfrm>
          <a:off x="4686300" y="633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18819</xdr:rowOff>
    </xdr:from>
    <xdr:to>
      <xdr:col>20</xdr:col>
      <xdr:colOff>38100</xdr:colOff>
      <xdr:row>37</xdr:row>
      <xdr:rowOff>120419</xdr:rowOff>
    </xdr:to>
    <xdr:sp macro="" textlink="">
      <xdr:nvSpPr>
        <xdr:cNvPr id="81" name="楕円 80"/>
        <xdr:cNvSpPr/>
      </xdr:nvSpPr>
      <xdr:spPr>
        <a:xfrm>
          <a:off x="3746500" y="636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111546</xdr:rowOff>
    </xdr:from>
    <xdr:ext cx="534377" cy="259045"/>
    <xdr:sp macro="" textlink="">
      <xdr:nvSpPr>
        <xdr:cNvPr id="82" name="テキスト ボックス 81"/>
        <xdr:cNvSpPr txBox="1"/>
      </xdr:nvSpPr>
      <xdr:spPr>
        <a:xfrm>
          <a:off x="3530111" y="645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154634</xdr:rowOff>
    </xdr:from>
    <xdr:to>
      <xdr:col>15</xdr:col>
      <xdr:colOff>101600</xdr:colOff>
      <xdr:row>37</xdr:row>
      <xdr:rowOff>84784</xdr:rowOff>
    </xdr:to>
    <xdr:sp macro="" textlink="">
      <xdr:nvSpPr>
        <xdr:cNvPr id="83" name="楕円 82"/>
        <xdr:cNvSpPr/>
      </xdr:nvSpPr>
      <xdr:spPr>
        <a:xfrm>
          <a:off x="2857500" y="632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101311</xdr:rowOff>
    </xdr:from>
    <xdr:ext cx="534377" cy="259045"/>
    <xdr:sp macro="" textlink="">
      <xdr:nvSpPr>
        <xdr:cNvPr id="84" name="テキスト ボックス 83"/>
        <xdr:cNvSpPr txBox="1"/>
      </xdr:nvSpPr>
      <xdr:spPr>
        <a:xfrm>
          <a:off x="2641111" y="610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29182</xdr:rowOff>
    </xdr:from>
    <xdr:to>
      <xdr:col>10</xdr:col>
      <xdr:colOff>165100</xdr:colOff>
      <xdr:row>37</xdr:row>
      <xdr:rowOff>130782</xdr:rowOff>
    </xdr:to>
    <xdr:sp macro="" textlink="">
      <xdr:nvSpPr>
        <xdr:cNvPr id="85" name="楕円 84"/>
        <xdr:cNvSpPr/>
      </xdr:nvSpPr>
      <xdr:spPr>
        <a:xfrm>
          <a:off x="1968500" y="637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121909</xdr:rowOff>
    </xdr:from>
    <xdr:ext cx="534377" cy="259045"/>
    <xdr:sp macro="" textlink="">
      <xdr:nvSpPr>
        <xdr:cNvPr id="86" name="テキスト ボックス 85"/>
        <xdr:cNvSpPr txBox="1"/>
      </xdr:nvSpPr>
      <xdr:spPr>
        <a:xfrm>
          <a:off x="1752111" y="646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14887</xdr:rowOff>
    </xdr:from>
    <xdr:to>
      <xdr:col>6</xdr:col>
      <xdr:colOff>38100</xdr:colOff>
      <xdr:row>37</xdr:row>
      <xdr:rowOff>116487</xdr:rowOff>
    </xdr:to>
    <xdr:sp macro="" textlink="">
      <xdr:nvSpPr>
        <xdr:cNvPr id="87" name="楕円 86"/>
        <xdr:cNvSpPr/>
      </xdr:nvSpPr>
      <xdr:spPr>
        <a:xfrm>
          <a:off x="1079500" y="63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107614</xdr:rowOff>
    </xdr:from>
    <xdr:ext cx="534377" cy="259045"/>
    <xdr:sp macro="" textlink="">
      <xdr:nvSpPr>
        <xdr:cNvPr id="88" name="テキスト ボックス 87"/>
        <xdr:cNvSpPr txBox="1"/>
      </xdr:nvSpPr>
      <xdr:spPr>
        <a:xfrm>
          <a:off x="863111" y="645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108071</xdr:rowOff>
    </xdr:from>
    <xdr:to>
      <xdr:col>24</xdr:col>
      <xdr:colOff>62865</xdr:colOff>
      <xdr:row>57</xdr:row>
      <xdr:rowOff>113498</xdr:rowOff>
    </xdr:to>
    <xdr:cxnSp macro="">
      <xdr:nvCxnSpPr>
        <xdr:cNvPr id="110" name="直線コネクタ 109"/>
        <xdr:cNvCxnSpPr/>
      </xdr:nvCxnSpPr>
      <xdr:spPr>
        <a:xfrm flipV="1">
          <a:off x="4633595" y="8680571"/>
          <a:ext cx="1270" cy="1205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117325</xdr:rowOff>
    </xdr:from>
    <xdr:ext cx="534377" cy="259045"/>
    <xdr:sp macro="" textlink="">
      <xdr:nvSpPr>
        <xdr:cNvPr id="111" name="物件費最小値テキスト"/>
        <xdr:cNvSpPr txBox="1"/>
      </xdr:nvSpPr>
      <xdr:spPr>
        <a:xfrm>
          <a:off x="4686300" y="988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113498</xdr:rowOff>
    </xdr:from>
    <xdr:to>
      <xdr:col>24</xdr:col>
      <xdr:colOff>152400</xdr:colOff>
      <xdr:row>57</xdr:row>
      <xdr:rowOff>113498</xdr:rowOff>
    </xdr:to>
    <xdr:cxnSp macro="">
      <xdr:nvCxnSpPr>
        <xdr:cNvPr id="112" name="直線コネクタ 111"/>
        <xdr:cNvCxnSpPr/>
      </xdr:nvCxnSpPr>
      <xdr:spPr>
        <a:xfrm>
          <a:off x="4546600" y="988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54748</xdr:rowOff>
    </xdr:from>
    <xdr:ext cx="599010" cy="259045"/>
    <xdr:sp macro="" textlink="">
      <xdr:nvSpPr>
        <xdr:cNvPr id="113" name="物件費最大値テキスト"/>
        <xdr:cNvSpPr txBox="1"/>
      </xdr:nvSpPr>
      <xdr:spPr>
        <a:xfrm>
          <a:off x="4686300" y="8455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108071</xdr:rowOff>
    </xdr:from>
    <xdr:to>
      <xdr:col>24</xdr:col>
      <xdr:colOff>152400</xdr:colOff>
      <xdr:row>50</xdr:row>
      <xdr:rowOff>108071</xdr:rowOff>
    </xdr:to>
    <xdr:cxnSp macro="">
      <xdr:nvCxnSpPr>
        <xdr:cNvPr id="114" name="直線コネクタ 113"/>
        <xdr:cNvCxnSpPr/>
      </xdr:nvCxnSpPr>
      <xdr:spPr>
        <a:xfrm>
          <a:off x="4546600" y="86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65565</xdr:rowOff>
    </xdr:from>
    <xdr:to>
      <xdr:col>24</xdr:col>
      <xdr:colOff>63500</xdr:colOff>
      <xdr:row>56</xdr:row>
      <xdr:rowOff>140175</xdr:rowOff>
    </xdr:to>
    <xdr:cxnSp macro="">
      <xdr:nvCxnSpPr>
        <xdr:cNvPr id="115" name="直線コネクタ 114"/>
        <xdr:cNvCxnSpPr/>
      </xdr:nvCxnSpPr>
      <xdr:spPr>
        <a:xfrm flipV="1">
          <a:off x="3797300" y="9666765"/>
          <a:ext cx="838200" cy="7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20153</xdr:rowOff>
    </xdr:from>
    <xdr:ext cx="534377" cy="259045"/>
    <xdr:sp macro="" textlink="">
      <xdr:nvSpPr>
        <xdr:cNvPr id="116" name="物件費平均値テキスト"/>
        <xdr:cNvSpPr txBox="1"/>
      </xdr:nvSpPr>
      <xdr:spPr>
        <a:xfrm>
          <a:off x="4686300" y="96213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41726</xdr:rowOff>
    </xdr:from>
    <xdr:to>
      <xdr:col>24</xdr:col>
      <xdr:colOff>114300</xdr:colOff>
      <xdr:row>56</xdr:row>
      <xdr:rowOff>143326</xdr:rowOff>
    </xdr:to>
    <xdr:sp macro="" textlink="">
      <xdr:nvSpPr>
        <xdr:cNvPr id="117" name="フローチャート: 判断 116"/>
        <xdr:cNvSpPr/>
      </xdr:nvSpPr>
      <xdr:spPr>
        <a:xfrm>
          <a:off x="4584700" y="964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25405</xdr:rowOff>
    </xdr:from>
    <xdr:to>
      <xdr:col>19</xdr:col>
      <xdr:colOff>177800</xdr:colOff>
      <xdr:row>56</xdr:row>
      <xdr:rowOff>140175</xdr:rowOff>
    </xdr:to>
    <xdr:cxnSp macro="">
      <xdr:nvCxnSpPr>
        <xdr:cNvPr id="118" name="直線コネクタ 117"/>
        <xdr:cNvCxnSpPr/>
      </xdr:nvCxnSpPr>
      <xdr:spPr>
        <a:xfrm>
          <a:off x="2908300" y="8940805"/>
          <a:ext cx="889000" cy="80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26835</xdr:rowOff>
    </xdr:from>
    <xdr:to>
      <xdr:col>20</xdr:col>
      <xdr:colOff>38100</xdr:colOff>
      <xdr:row>56</xdr:row>
      <xdr:rowOff>128435</xdr:rowOff>
    </xdr:to>
    <xdr:sp macro="" textlink="">
      <xdr:nvSpPr>
        <xdr:cNvPr id="119" name="フローチャート: 判断 118"/>
        <xdr:cNvSpPr/>
      </xdr:nvSpPr>
      <xdr:spPr>
        <a:xfrm>
          <a:off x="3746500" y="9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144962</xdr:rowOff>
    </xdr:from>
    <xdr:ext cx="534377" cy="259045"/>
    <xdr:sp macro="" textlink="">
      <xdr:nvSpPr>
        <xdr:cNvPr id="120" name="テキスト ボックス 119"/>
        <xdr:cNvSpPr txBox="1"/>
      </xdr:nvSpPr>
      <xdr:spPr>
        <a:xfrm>
          <a:off x="3530111" y="940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25405</xdr:rowOff>
    </xdr:from>
    <xdr:to>
      <xdr:col>15</xdr:col>
      <xdr:colOff>50800</xdr:colOff>
      <xdr:row>53</xdr:row>
      <xdr:rowOff>43848</xdr:rowOff>
    </xdr:to>
    <xdr:cxnSp macro="">
      <xdr:nvCxnSpPr>
        <xdr:cNvPr id="121" name="直線コネクタ 120"/>
        <xdr:cNvCxnSpPr/>
      </xdr:nvCxnSpPr>
      <xdr:spPr>
        <a:xfrm flipV="1">
          <a:off x="2019300" y="8940805"/>
          <a:ext cx="889000" cy="189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43422</xdr:rowOff>
    </xdr:from>
    <xdr:to>
      <xdr:col>15</xdr:col>
      <xdr:colOff>101600</xdr:colOff>
      <xdr:row>56</xdr:row>
      <xdr:rowOff>145022</xdr:rowOff>
    </xdr:to>
    <xdr:sp macro="" textlink="">
      <xdr:nvSpPr>
        <xdr:cNvPr id="122" name="フローチャート: 判断 121"/>
        <xdr:cNvSpPr/>
      </xdr:nvSpPr>
      <xdr:spPr>
        <a:xfrm>
          <a:off x="28575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136149</xdr:rowOff>
    </xdr:from>
    <xdr:ext cx="534377" cy="259045"/>
    <xdr:sp macro="" textlink="">
      <xdr:nvSpPr>
        <xdr:cNvPr id="123" name="テキスト ボックス 122"/>
        <xdr:cNvSpPr txBox="1"/>
      </xdr:nvSpPr>
      <xdr:spPr>
        <a:xfrm>
          <a:off x="2641111" y="97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43848</xdr:rowOff>
    </xdr:from>
    <xdr:to>
      <xdr:col>10</xdr:col>
      <xdr:colOff>114300</xdr:colOff>
      <xdr:row>57</xdr:row>
      <xdr:rowOff>40415</xdr:rowOff>
    </xdr:to>
    <xdr:cxnSp macro="">
      <xdr:nvCxnSpPr>
        <xdr:cNvPr id="124" name="直線コネクタ 123"/>
        <xdr:cNvCxnSpPr/>
      </xdr:nvCxnSpPr>
      <xdr:spPr>
        <a:xfrm flipV="1">
          <a:off x="1130300" y="9130698"/>
          <a:ext cx="889000" cy="68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43884</xdr:rowOff>
    </xdr:from>
    <xdr:to>
      <xdr:col>10</xdr:col>
      <xdr:colOff>165100</xdr:colOff>
      <xdr:row>56</xdr:row>
      <xdr:rowOff>145484</xdr:rowOff>
    </xdr:to>
    <xdr:sp macro="" textlink="">
      <xdr:nvSpPr>
        <xdr:cNvPr id="125" name="フローチャート: 判断 124"/>
        <xdr:cNvSpPr/>
      </xdr:nvSpPr>
      <xdr:spPr>
        <a:xfrm>
          <a:off x="1968500" y="96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136611</xdr:rowOff>
    </xdr:from>
    <xdr:ext cx="534377" cy="259045"/>
    <xdr:sp macro="" textlink="">
      <xdr:nvSpPr>
        <xdr:cNvPr id="126" name="テキスト ボックス 125"/>
        <xdr:cNvSpPr txBox="1"/>
      </xdr:nvSpPr>
      <xdr:spPr>
        <a:xfrm>
          <a:off x="1752111" y="97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91922</xdr:rowOff>
    </xdr:from>
    <xdr:to>
      <xdr:col>6</xdr:col>
      <xdr:colOff>38100</xdr:colOff>
      <xdr:row>57</xdr:row>
      <xdr:rowOff>22072</xdr:rowOff>
    </xdr:to>
    <xdr:sp macro="" textlink="">
      <xdr:nvSpPr>
        <xdr:cNvPr id="127" name="フローチャート: 判断 126"/>
        <xdr:cNvSpPr/>
      </xdr:nvSpPr>
      <xdr:spPr>
        <a:xfrm>
          <a:off x="1079500" y="969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38599</xdr:rowOff>
    </xdr:from>
    <xdr:ext cx="534377" cy="259045"/>
    <xdr:sp macro="" textlink="">
      <xdr:nvSpPr>
        <xdr:cNvPr id="128" name="テキスト ボックス 127"/>
        <xdr:cNvSpPr txBox="1"/>
      </xdr:nvSpPr>
      <xdr:spPr>
        <a:xfrm>
          <a:off x="863111" y="946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14765</xdr:rowOff>
    </xdr:from>
    <xdr:to>
      <xdr:col>24</xdr:col>
      <xdr:colOff>114300</xdr:colOff>
      <xdr:row>56</xdr:row>
      <xdr:rowOff>116365</xdr:rowOff>
    </xdr:to>
    <xdr:sp macro="" textlink="">
      <xdr:nvSpPr>
        <xdr:cNvPr id="134" name="楕円 133"/>
        <xdr:cNvSpPr/>
      </xdr:nvSpPr>
      <xdr:spPr>
        <a:xfrm>
          <a:off x="4584700" y="961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37642</xdr:rowOff>
    </xdr:from>
    <xdr:ext cx="534377" cy="259045"/>
    <xdr:sp macro="" textlink="">
      <xdr:nvSpPr>
        <xdr:cNvPr id="135" name="物件費該当値テキスト"/>
        <xdr:cNvSpPr txBox="1"/>
      </xdr:nvSpPr>
      <xdr:spPr>
        <a:xfrm>
          <a:off x="4686300" y="946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89375</xdr:rowOff>
    </xdr:from>
    <xdr:to>
      <xdr:col>20</xdr:col>
      <xdr:colOff>38100</xdr:colOff>
      <xdr:row>57</xdr:row>
      <xdr:rowOff>19525</xdr:rowOff>
    </xdr:to>
    <xdr:sp macro="" textlink="">
      <xdr:nvSpPr>
        <xdr:cNvPr id="136" name="楕円 135"/>
        <xdr:cNvSpPr/>
      </xdr:nvSpPr>
      <xdr:spPr>
        <a:xfrm>
          <a:off x="3746500" y="969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10652</xdr:rowOff>
    </xdr:from>
    <xdr:ext cx="534377" cy="259045"/>
    <xdr:sp macro="" textlink="">
      <xdr:nvSpPr>
        <xdr:cNvPr id="137" name="テキスト ボックス 136"/>
        <xdr:cNvSpPr txBox="1"/>
      </xdr:nvSpPr>
      <xdr:spPr>
        <a:xfrm>
          <a:off x="3530111" y="978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146055</xdr:rowOff>
    </xdr:from>
    <xdr:to>
      <xdr:col>15</xdr:col>
      <xdr:colOff>101600</xdr:colOff>
      <xdr:row>52</xdr:row>
      <xdr:rowOff>76205</xdr:rowOff>
    </xdr:to>
    <xdr:sp macro="" textlink="">
      <xdr:nvSpPr>
        <xdr:cNvPr id="138" name="楕円 137"/>
        <xdr:cNvSpPr/>
      </xdr:nvSpPr>
      <xdr:spPr>
        <a:xfrm>
          <a:off x="2857500" y="88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92732</xdr:rowOff>
    </xdr:from>
    <xdr:ext cx="599010" cy="259045"/>
    <xdr:sp macro="" textlink="">
      <xdr:nvSpPr>
        <xdr:cNvPr id="139" name="テキスト ボックス 138"/>
        <xdr:cNvSpPr txBox="1"/>
      </xdr:nvSpPr>
      <xdr:spPr>
        <a:xfrm>
          <a:off x="2608795" y="866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164498</xdr:rowOff>
    </xdr:from>
    <xdr:to>
      <xdr:col>10</xdr:col>
      <xdr:colOff>165100</xdr:colOff>
      <xdr:row>53</xdr:row>
      <xdr:rowOff>94648</xdr:rowOff>
    </xdr:to>
    <xdr:sp macro="" textlink="">
      <xdr:nvSpPr>
        <xdr:cNvPr id="140" name="楕円 139"/>
        <xdr:cNvSpPr/>
      </xdr:nvSpPr>
      <xdr:spPr>
        <a:xfrm>
          <a:off x="1968500" y="907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111175</xdr:rowOff>
    </xdr:from>
    <xdr:ext cx="599010" cy="259045"/>
    <xdr:sp macro="" textlink="">
      <xdr:nvSpPr>
        <xdr:cNvPr id="141" name="テキスト ボックス 140"/>
        <xdr:cNvSpPr txBox="1"/>
      </xdr:nvSpPr>
      <xdr:spPr>
        <a:xfrm>
          <a:off x="1719795" y="885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161065</xdr:rowOff>
    </xdr:from>
    <xdr:to>
      <xdr:col>6</xdr:col>
      <xdr:colOff>38100</xdr:colOff>
      <xdr:row>57</xdr:row>
      <xdr:rowOff>91215</xdr:rowOff>
    </xdr:to>
    <xdr:sp macro="" textlink="">
      <xdr:nvSpPr>
        <xdr:cNvPr id="142" name="楕円 141"/>
        <xdr:cNvSpPr/>
      </xdr:nvSpPr>
      <xdr:spPr>
        <a:xfrm>
          <a:off x="1079500" y="976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82342</xdr:rowOff>
    </xdr:from>
    <xdr:ext cx="534377" cy="259045"/>
    <xdr:sp macro="" textlink="">
      <xdr:nvSpPr>
        <xdr:cNvPr id="143" name="テキスト ボックス 142"/>
        <xdr:cNvSpPr txBox="1"/>
      </xdr:nvSpPr>
      <xdr:spPr>
        <a:xfrm>
          <a:off x="863111" y="985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120017</xdr:rowOff>
    </xdr:from>
    <xdr:to>
      <xdr:col>24</xdr:col>
      <xdr:colOff>62865</xdr:colOff>
      <xdr:row>78</xdr:row>
      <xdr:rowOff>133848</xdr:rowOff>
    </xdr:to>
    <xdr:cxnSp macro="">
      <xdr:nvCxnSpPr>
        <xdr:cNvPr id="165" name="直線コネクタ 164"/>
        <xdr:cNvCxnSpPr/>
      </xdr:nvCxnSpPr>
      <xdr:spPr>
        <a:xfrm flipV="1">
          <a:off x="4633595" y="12121517"/>
          <a:ext cx="1270" cy="1385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137675</xdr:rowOff>
    </xdr:from>
    <xdr:ext cx="378565" cy="259045"/>
    <xdr:sp macro="" textlink="">
      <xdr:nvSpPr>
        <xdr:cNvPr id="166" name="維持補修費最小値テキスト"/>
        <xdr:cNvSpPr txBox="1"/>
      </xdr:nvSpPr>
      <xdr:spPr>
        <a:xfrm>
          <a:off x="4686300" y="13510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133848</xdr:rowOff>
    </xdr:from>
    <xdr:to>
      <xdr:col>24</xdr:col>
      <xdr:colOff>152400</xdr:colOff>
      <xdr:row>78</xdr:row>
      <xdr:rowOff>133848</xdr:rowOff>
    </xdr:to>
    <xdr:cxnSp macro="">
      <xdr:nvCxnSpPr>
        <xdr:cNvPr id="167" name="直線コネクタ 166"/>
        <xdr:cNvCxnSpPr/>
      </xdr:nvCxnSpPr>
      <xdr:spPr>
        <a:xfrm>
          <a:off x="4546600" y="13506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66694</xdr:rowOff>
    </xdr:from>
    <xdr:ext cx="534377" cy="259045"/>
    <xdr:sp macro="" textlink="">
      <xdr:nvSpPr>
        <xdr:cNvPr id="168" name="維持補修費最大値テキスト"/>
        <xdr:cNvSpPr txBox="1"/>
      </xdr:nvSpPr>
      <xdr:spPr>
        <a:xfrm>
          <a:off x="4686300" y="1189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120017</xdr:rowOff>
    </xdr:from>
    <xdr:to>
      <xdr:col>24</xdr:col>
      <xdr:colOff>152400</xdr:colOff>
      <xdr:row>70</xdr:row>
      <xdr:rowOff>120017</xdr:rowOff>
    </xdr:to>
    <xdr:cxnSp macro="">
      <xdr:nvCxnSpPr>
        <xdr:cNvPr id="169" name="直線コネクタ 168"/>
        <xdr:cNvCxnSpPr/>
      </xdr:nvCxnSpPr>
      <xdr:spPr>
        <a:xfrm>
          <a:off x="4546600" y="12121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49563</xdr:rowOff>
    </xdr:from>
    <xdr:to>
      <xdr:col>24</xdr:col>
      <xdr:colOff>63500</xdr:colOff>
      <xdr:row>78</xdr:row>
      <xdr:rowOff>67599</xdr:rowOff>
    </xdr:to>
    <xdr:cxnSp macro="">
      <xdr:nvCxnSpPr>
        <xdr:cNvPr id="170" name="直線コネクタ 169"/>
        <xdr:cNvCxnSpPr/>
      </xdr:nvCxnSpPr>
      <xdr:spPr>
        <a:xfrm flipV="1">
          <a:off x="3797300" y="13422663"/>
          <a:ext cx="838200" cy="1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110565</xdr:rowOff>
    </xdr:from>
    <xdr:ext cx="469744" cy="259045"/>
    <xdr:sp macro="" textlink="">
      <xdr:nvSpPr>
        <xdr:cNvPr id="171" name="維持補修費平均値テキスト"/>
        <xdr:cNvSpPr txBox="1"/>
      </xdr:nvSpPr>
      <xdr:spPr>
        <a:xfrm>
          <a:off x="4686300" y="1314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87688</xdr:rowOff>
    </xdr:from>
    <xdr:to>
      <xdr:col>24</xdr:col>
      <xdr:colOff>114300</xdr:colOff>
      <xdr:row>78</xdr:row>
      <xdr:rowOff>17838</xdr:rowOff>
    </xdr:to>
    <xdr:sp macro="" textlink="">
      <xdr:nvSpPr>
        <xdr:cNvPr id="172" name="フローチャート: 判断 171"/>
        <xdr:cNvSpPr/>
      </xdr:nvSpPr>
      <xdr:spPr>
        <a:xfrm>
          <a:off x="4584700" y="1328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67599</xdr:rowOff>
    </xdr:from>
    <xdr:to>
      <xdr:col>19</xdr:col>
      <xdr:colOff>177800</xdr:colOff>
      <xdr:row>78</xdr:row>
      <xdr:rowOff>96265</xdr:rowOff>
    </xdr:to>
    <xdr:cxnSp macro="">
      <xdr:nvCxnSpPr>
        <xdr:cNvPr id="173" name="直線コネクタ 172"/>
        <xdr:cNvCxnSpPr/>
      </xdr:nvCxnSpPr>
      <xdr:spPr>
        <a:xfrm flipV="1">
          <a:off x="2908300" y="13440699"/>
          <a:ext cx="889000" cy="2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86751</xdr:rowOff>
    </xdr:from>
    <xdr:to>
      <xdr:col>20</xdr:col>
      <xdr:colOff>38100</xdr:colOff>
      <xdr:row>78</xdr:row>
      <xdr:rowOff>16901</xdr:rowOff>
    </xdr:to>
    <xdr:sp macro="" textlink="">
      <xdr:nvSpPr>
        <xdr:cNvPr id="174" name="フローチャート: 判断 173"/>
        <xdr:cNvSpPr/>
      </xdr:nvSpPr>
      <xdr:spPr>
        <a:xfrm>
          <a:off x="3746500" y="1328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33428</xdr:rowOff>
    </xdr:from>
    <xdr:ext cx="469744" cy="259045"/>
    <xdr:sp macro="" textlink="">
      <xdr:nvSpPr>
        <xdr:cNvPr id="175" name="テキスト ボックス 174"/>
        <xdr:cNvSpPr txBox="1"/>
      </xdr:nvSpPr>
      <xdr:spPr>
        <a:xfrm>
          <a:off x="3562428" y="13063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96265</xdr:rowOff>
    </xdr:from>
    <xdr:to>
      <xdr:col>15</xdr:col>
      <xdr:colOff>50800</xdr:colOff>
      <xdr:row>78</xdr:row>
      <xdr:rowOff>100175</xdr:rowOff>
    </xdr:to>
    <xdr:cxnSp macro="">
      <xdr:nvCxnSpPr>
        <xdr:cNvPr id="176" name="直線コネクタ 175"/>
        <xdr:cNvCxnSpPr/>
      </xdr:nvCxnSpPr>
      <xdr:spPr>
        <a:xfrm flipV="1">
          <a:off x="2019300" y="13469365"/>
          <a:ext cx="8890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87849</xdr:rowOff>
    </xdr:from>
    <xdr:to>
      <xdr:col>15</xdr:col>
      <xdr:colOff>101600</xdr:colOff>
      <xdr:row>78</xdr:row>
      <xdr:rowOff>17999</xdr:rowOff>
    </xdr:to>
    <xdr:sp macro="" textlink="">
      <xdr:nvSpPr>
        <xdr:cNvPr id="177" name="フローチャート: 判断 176"/>
        <xdr:cNvSpPr/>
      </xdr:nvSpPr>
      <xdr:spPr>
        <a:xfrm>
          <a:off x="2857500" y="1328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34526</xdr:rowOff>
    </xdr:from>
    <xdr:ext cx="469744" cy="259045"/>
    <xdr:sp macro="" textlink="">
      <xdr:nvSpPr>
        <xdr:cNvPr id="178" name="テキスト ボックス 177"/>
        <xdr:cNvSpPr txBox="1"/>
      </xdr:nvSpPr>
      <xdr:spPr>
        <a:xfrm>
          <a:off x="2673428" y="1306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79601</xdr:rowOff>
    </xdr:from>
    <xdr:to>
      <xdr:col>10</xdr:col>
      <xdr:colOff>114300</xdr:colOff>
      <xdr:row>78</xdr:row>
      <xdr:rowOff>100175</xdr:rowOff>
    </xdr:to>
    <xdr:cxnSp macro="">
      <xdr:nvCxnSpPr>
        <xdr:cNvPr id="179" name="直線コネクタ 178"/>
        <xdr:cNvCxnSpPr/>
      </xdr:nvCxnSpPr>
      <xdr:spPr>
        <a:xfrm>
          <a:off x="1130300" y="13452701"/>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75161</xdr:rowOff>
    </xdr:from>
    <xdr:to>
      <xdr:col>10</xdr:col>
      <xdr:colOff>165100</xdr:colOff>
      <xdr:row>78</xdr:row>
      <xdr:rowOff>5311</xdr:rowOff>
    </xdr:to>
    <xdr:sp macro="" textlink="">
      <xdr:nvSpPr>
        <xdr:cNvPr id="180" name="フローチャート: 判断 179"/>
        <xdr:cNvSpPr/>
      </xdr:nvSpPr>
      <xdr:spPr>
        <a:xfrm>
          <a:off x="1968500" y="1327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21838</xdr:rowOff>
    </xdr:from>
    <xdr:ext cx="469744" cy="259045"/>
    <xdr:sp macro="" textlink="">
      <xdr:nvSpPr>
        <xdr:cNvPr id="181" name="テキスト ボックス 180"/>
        <xdr:cNvSpPr txBox="1"/>
      </xdr:nvSpPr>
      <xdr:spPr>
        <a:xfrm>
          <a:off x="1784428" y="1305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121064</xdr:rowOff>
    </xdr:from>
    <xdr:to>
      <xdr:col>6</xdr:col>
      <xdr:colOff>38100</xdr:colOff>
      <xdr:row>78</xdr:row>
      <xdr:rowOff>51214</xdr:rowOff>
    </xdr:to>
    <xdr:sp macro="" textlink="">
      <xdr:nvSpPr>
        <xdr:cNvPr id="182" name="フローチャート: 判断 181"/>
        <xdr:cNvSpPr/>
      </xdr:nvSpPr>
      <xdr:spPr>
        <a:xfrm>
          <a:off x="1079500" y="133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67741</xdr:rowOff>
    </xdr:from>
    <xdr:ext cx="469744" cy="259045"/>
    <xdr:sp macro="" textlink="">
      <xdr:nvSpPr>
        <xdr:cNvPr id="183" name="テキスト ボックス 182"/>
        <xdr:cNvSpPr txBox="1"/>
      </xdr:nvSpPr>
      <xdr:spPr>
        <a:xfrm>
          <a:off x="895428" y="1309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170213</xdr:rowOff>
    </xdr:from>
    <xdr:to>
      <xdr:col>24</xdr:col>
      <xdr:colOff>114300</xdr:colOff>
      <xdr:row>78</xdr:row>
      <xdr:rowOff>100363</xdr:rowOff>
    </xdr:to>
    <xdr:sp macro="" textlink="">
      <xdr:nvSpPr>
        <xdr:cNvPr id="189" name="楕円 188"/>
        <xdr:cNvSpPr/>
      </xdr:nvSpPr>
      <xdr:spPr>
        <a:xfrm>
          <a:off x="4584700" y="1337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85140</xdr:rowOff>
    </xdr:from>
    <xdr:ext cx="469744" cy="259045"/>
    <xdr:sp macro="" textlink="">
      <xdr:nvSpPr>
        <xdr:cNvPr id="190" name="維持補修費該当値テキスト"/>
        <xdr:cNvSpPr txBox="1"/>
      </xdr:nvSpPr>
      <xdr:spPr>
        <a:xfrm>
          <a:off x="4686300" y="1328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16799</xdr:rowOff>
    </xdr:from>
    <xdr:to>
      <xdr:col>20</xdr:col>
      <xdr:colOff>38100</xdr:colOff>
      <xdr:row>78</xdr:row>
      <xdr:rowOff>118399</xdr:rowOff>
    </xdr:to>
    <xdr:sp macro="" textlink="">
      <xdr:nvSpPr>
        <xdr:cNvPr id="191" name="楕円 190"/>
        <xdr:cNvSpPr/>
      </xdr:nvSpPr>
      <xdr:spPr>
        <a:xfrm>
          <a:off x="3746500" y="13389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109526</xdr:rowOff>
    </xdr:from>
    <xdr:ext cx="469744" cy="259045"/>
    <xdr:sp macro="" textlink="">
      <xdr:nvSpPr>
        <xdr:cNvPr id="192" name="テキスト ボックス 191"/>
        <xdr:cNvSpPr txBox="1"/>
      </xdr:nvSpPr>
      <xdr:spPr>
        <a:xfrm>
          <a:off x="3562428" y="1348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45465</xdr:rowOff>
    </xdr:from>
    <xdr:to>
      <xdr:col>15</xdr:col>
      <xdr:colOff>101600</xdr:colOff>
      <xdr:row>78</xdr:row>
      <xdr:rowOff>147065</xdr:rowOff>
    </xdr:to>
    <xdr:sp macro="" textlink="">
      <xdr:nvSpPr>
        <xdr:cNvPr id="193" name="楕円 192"/>
        <xdr:cNvSpPr/>
      </xdr:nvSpPr>
      <xdr:spPr>
        <a:xfrm>
          <a:off x="2857500" y="1341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138192</xdr:rowOff>
    </xdr:from>
    <xdr:ext cx="469744" cy="259045"/>
    <xdr:sp macro="" textlink="">
      <xdr:nvSpPr>
        <xdr:cNvPr id="194" name="テキスト ボックス 193"/>
        <xdr:cNvSpPr txBox="1"/>
      </xdr:nvSpPr>
      <xdr:spPr>
        <a:xfrm>
          <a:off x="2673428" y="1351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49375</xdr:rowOff>
    </xdr:from>
    <xdr:to>
      <xdr:col>10</xdr:col>
      <xdr:colOff>165100</xdr:colOff>
      <xdr:row>78</xdr:row>
      <xdr:rowOff>150975</xdr:rowOff>
    </xdr:to>
    <xdr:sp macro="" textlink="">
      <xdr:nvSpPr>
        <xdr:cNvPr id="195" name="楕円 194"/>
        <xdr:cNvSpPr/>
      </xdr:nvSpPr>
      <xdr:spPr>
        <a:xfrm>
          <a:off x="1968500" y="1342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142102</xdr:rowOff>
    </xdr:from>
    <xdr:ext cx="469744" cy="259045"/>
    <xdr:sp macro="" textlink="">
      <xdr:nvSpPr>
        <xdr:cNvPr id="196" name="テキスト ボックス 195"/>
        <xdr:cNvSpPr txBox="1"/>
      </xdr:nvSpPr>
      <xdr:spPr>
        <a:xfrm>
          <a:off x="1784428" y="1351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28801</xdr:rowOff>
    </xdr:from>
    <xdr:to>
      <xdr:col>6</xdr:col>
      <xdr:colOff>38100</xdr:colOff>
      <xdr:row>78</xdr:row>
      <xdr:rowOff>130401</xdr:rowOff>
    </xdr:to>
    <xdr:sp macro="" textlink="">
      <xdr:nvSpPr>
        <xdr:cNvPr id="197" name="楕円 196"/>
        <xdr:cNvSpPr/>
      </xdr:nvSpPr>
      <xdr:spPr>
        <a:xfrm>
          <a:off x="1079500" y="1340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121528</xdr:rowOff>
    </xdr:from>
    <xdr:ext cx="469744" cy="259045"/>
    <xdr:sp macro="" textlink="">
      <xdr:nvSpPr>
        <xdr:cNvPr id="198" name="テキスト ボックス 197"/>
        <xdr:cNvSpPr txBox="1"/>
      </xdr:nvSpPr>
      <xdr:spPr>
        <a:xfrm>
          <a:off x="895428" y="1349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3" name="テキスト ボックス 21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5" name="テキスト ボックス 21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49240</xdr:rowOff>
    </xdr:from>
    <xdr:to>
      <xdr:col>24</xdr:col>
      <xdr:colOff>62865</xdr:colOff>
      <xdr:row>98</xdr:row>
      <xdr:rowOff>30606</xdr:rowOff>
    </xdr:to>
    <xdr:cxnSp macro="">
      <xdr:nvCxnSpPr>
        <xdr:cNvPr id="225" name="直線コネクタ 224"/>
        <xdr:cNvCxnSpPr/>
      </xdr:nvCxnSpPr>
      <xdr:spPr>
        <a:xfrm flipV="1">
          <a:off x="4633595" y="15651190"/>
          <a:ext cx="1270" cy="1181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34433</xdr:rowOff>
    </xdr:from>
    <xdr:ext cx="534377" cy="259045"/>
    <xdr:sp macro="" textlink="">
      <xdr:nvSpPr>
        <xdr:cNvPr id="226" name="扶助費最小値テキスト"/>
        <xdr:cNvSpPr txBox="1"/>
      </xdr:nvSpPr>
      <xdr:spPr>
        <a:xfrm>
          <a:off x="4686300" y="1683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30606</xdr:rowOff>
    </xdr:from>
    <xdr:to>
      <xdr:col>24</xdr:col>
      <xdr:colOff>152400</xdr:colOff>
      <xdr:row>98</xdr:row>
      <xdr:rowOff>30606</xdr:rowOff>
    </xdr:to>
    <xdr:cxnSp macro="">
      <xdr:nvCxnSpPr>
        <xdr:cNvPr id="227" name="直線コネクタ 226"/>
        <xdr:cNvCxnSpPr/>
      </xdr:nvCxnSpPr>
      <xdr:spPr>
        <a:xfrm>
          <a:off x="4546600" y="16832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167367</xdr:rowOff>
    </xdr:from>
    <xdr:ext cx="599010" cy="259045"/>
    <xdr:sp macro="" textlink="">
      <xdr:nvSpPr>
        <xdr:cNvPr id="228" name="扶助費最大値テキスト"/>
        <xdr:cNvSpPr txBox="1"/>
      </xdr:nvSpPr>
      <xdr:spPr>
        <a:xfrm>
          <a:off x="4686300" y="15426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49240</xdr:rowOff>
    </xdr:from>
    <xdr:to>
      <xdr:col>24</xdr:col>
      <xdr:colOff>152400</xdr:colOff>
      <xdr:row>91</xdr:row>
      <xdr:rowOff>49240</xdr:rowOff>
    </xdr:to>
    <xdr:cxnSp macro="">
      <xdr:nvCxnSpPr>
        <xdr:cNvPr id="229" name="直線コネクタ 228"/>
        <xdr:cNvCxnSpPr/>
      </xdr:nvCxnSpPr>
      <xdr:spPr>
        <a:xfrm>
          <a:off x="4546600" y="1565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20168</xdr:rowOff>
    </xdr:from>
    <xdr:to>
      <xdr:col>24</xdr:col>
      <xdr:colOff>63500</xdr:colOff>
      <xdr:row>95</xdr:row>
      <xdr:rowOff>112914</xdr:rowOff>
    </xdr:to>
    <xdr:cxnSp macro="">
      <xdr:nvCxnSpPr>
        <xdr:cNvPr id="230" name="直線コネクタ 229"/>
        <xdr:cNvCxnSpPr/>
      </xdr:nvCxnSpPr>
      <xdr:spPr>
        <a:xfrm flipV="1">
          <a:off x="3797300" y="16307918"/>
          <a:ext cx="838200" cy="9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128821</xdr:rowOff>
    </xdr:from>
    <xdr:ext cx="599010" cy="259045"/>
    <xdr:sp macro="" textlink="">
      <xdr:nvSpPr>
        <xdr:cNvPr id="231" name="扶助費平均値テキスト"/>
        <xdr:cNvSpPr txBox="1"/>
      </xdr:nvSpPr>
      <xdr:spPr>
        <a:xfrm>
          <a:off x="4686300" y="164165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150394</xdr:rowOff>
    </xdr:from>
    <xdr:to>
      <xdr:col>24</xdr:col>
      <xdr:colOff>114300</xdr:colOff>
      <xdr:row>96</xdr:row>
      <xdr:rowOff>80544</xdr:rowOff>
    </xdr:to>
    <xdr:sp macro="" textlink="">
      <xdr:nvSpPr>
        <xdr:cNvPr id="232" name="フローチャート: 判断 231"/>
        <xdr:cNvSpPr/>
      </xdr:nvSpPr>
      <xdr:spPr>
        <a:xfrm>
          <a:off x="4584700" y="1643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4826</xdr:rowOff>
    </xdr:from>
    <xdr:to>
      <xdr:col>19</xdr:col>
      <xdr:colOff>177800</xdr:colOff>
      <xdr:row>95</xdr:row>
      <xdr:rowOff>112914</xdr:rowOff>
    </xdr:to>
    <xdr:cxnSp macro="">
      <xdr:nvCxnSpPr>
        <xdr:cNvPr id="233" name="直線コネクタ 232"/>
        <xdr:cNvCxnSpPr/>
      </xdr:nvCxnSpPr>
      <xdr:spPr>
        <a:xfrm>
          <a:off x="2908300" y="16292576"/>
          <a:ext cx="889000" cy="10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62480</xdr:rowOff>
    </xdr:from>
    <xdr:to>
      <xdr:col>20</xdr:col>
      <xdr:colOff>38100</xdr:colOff>
      <xdr:row>96</xdr:row>
      <xdr:rowOff>164080</xdr:rowOff>
    </xdr:to>
    <xdr:sp macro="" textlink="">
      <xdr:nvSpPr>
        <xdr:cNvPr id="234" name="フローチャート: 判断 233"/>
        <xdr:cNvSpPr/>
      </xdr:nvSpPr>
      <xdr:spPr>
        <a:xfrm>
          <a:off x="3746500" y="1652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155207</xdr:rowOff>
    </xdr:from>
    <xdr:ext cx="599010" cy="259045"/>
    <xdr:sp macro="" textlink="">
      <xdr:nvSpPr>
        <xdr:cNvPr id="235" name="テキスト ボックス 234"/>
        <xdr:cNvSpPr txBox="1"/>
      </xdr:nvSpPr>
      <xdr:spPr>
        <a:xfrm>
          <a:off x="3497795" y="16614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4826</xdr:rowOff>
    </xdr:from>
    <xdr:to>
      <xdr:col>15</xdr:col>
      <xdr:colOff>50800</xdr:colOff>
      <xdr:row>95</xdr:row>
      <xdr:rowOff>127355</xdr:rowOff>
    </xdr:to>
    <xdr:cxnSp macro="">
      <xdr:nvCxnSpPr>
        <xdr:cNvPr id="236" name="直線コネクタ 235"/>
        <xdr:cNvCxnSpPr/>
      </xdr:nvCxnSpPr>
      <xdr:spPr>
        <a:xfrm flipV="1">
          <a:off x="2019300" y="16292576"/>
          <a:ext cx="889000" cy="12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161765</xdr:rowOff>
    </xdr:from>
    <xdr:to>
      <xdr:col>15</xdr:col>
      <xdr:colOff>101600</xdr:colOff>
      <xdr:row>96</xdr:row>
      <xdr:rowOff>91915</xdr:rowOff>
    </xdr:to>
    <xdr:sp macro="" textlink="">
      <xdr:nvSpPr>
        <xdr:cNvPr id="237" name="フローチャート: 判断 236"/>
        <xdr:cNvSpPr/>
      </xdr:nvSpPr>
      <xdr:spPr>
        <a:xfrm>
          <a:off x="2857500" y="1644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83042</xdr:rowOff>
    </xdr:from>
    <xdr:ext cx="599010" cy="259045"/>
    <xdr:sp macro="" textlink="">
      <xdr:nvSpPr>
        <xdr:cNvPr id="238" name="テキスト ボックス 237"/>
        <xdr:cNvSpPr txBox="1"/>
      </xdr:nvSpPr>
      <xdr:spPr>
        <a:xfrm>
          <a:off x="2608795" y="16542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127355</xdr:rowOff>
    </xdr:from>
    <xdr:to>
      <xdr:col>10</xdr:col>
      <xdr:colOff>114300</xdr:colOff>
      <xdr:row>96</xdr:row>
      <xdr:rowOff>3285</xdr:rowOff>
    </xdr:to>
    <xdr:cxnSp macro="">
      <xdr:nvCxnSpPr>
        <xdr:cNvPr id="239" name="直線コネクタ 238"/>
        <xdr:cNvCxnSpPr/>
      </xdr:nvCxnSpPr>
      <xdr:spPr>
        <a:xfrm flipV="1">
          <a:off x="1130300" y="16415105"/>
          <a:ext cx="889000" cy="4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113340</xdr:rowOff>
    </xdr:from>
    <xdr:to>
      <xdr:col>10</xdr:col>
      <xdr:colOff>165100</xdr:colOff>
      <xdr:row>97</xdr:row>
      <xdr:rowOff>43490</xdr:rowOff>
    </xdr:to>
    <xdr:sp macro="" textlink="">
      <xdr:nvSpPr>
        <xdr:cNvPr id="240" name="フローチャート: 判断 239"/>
        <xdr:cNvSpPr/>
      </xdr:nvSpPr>
      <xdr:spPr>
        <a:xfrm>
          <a:off x="1968500" y="1657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34617</xdr:rowOff>
    </xdr:from>
    <xdr:ext cx="599010" cy="259045"/>
    <xdr:sp macro="" textlink="">
      <xdr:nvSpPr>
        <xdr:cNvPr id="241" name="テキスト ボックス 240"/>
        <xdr:cNvSpPr txBox="1"/>
      </xdr:nvSpPr>
      <xdr:spPr>
        <a:xfrm>
          <a:off x="1719795" y="1666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111852</xdr:rowOff>
    </xdr:from>
    <xdr:to>
      <xdr:col>6</xdr:col>
      <xdr:colOff>38100</xdr:colOff>
      <xdr:row>97</xdr:row>
      <xdr:rowOff>42002</xdr:rowOff>
    </xdr:to>
    <xdr:sp macro="" textlink="">
      <xdr:nvSpPr>
        <xdr:cNvPr id="242" name="フローチャート: 判断 241"/>
        <xdr:cNvSpPr/>
      </xdr:nvSpPr>
      <xdr:spPr>
        <a:xfrm>
          <a:off x="1079500" y="16571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33129</xdr:rowOff>
    </xdr:from>
    <xdr:ext cx="599010" cy="259045"/>
    <xdr:sp macro="" textlink="">
      <xdr:nvSpPr>
        <xdr:cNvPr id="243" name="テキスト ボックス 242"/>
        <xdr:cNvSpPr txBox="1"/>
      </xdr:nvSpPr>
      <xdr:spPr>
        <a:xfrm>
          <a:off x="830795" y="16663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140818</xdr:rowOff>
    </xdr:from>
    <xdr:to>
      <xdr:col>24</xdr:col>
      <xdr:colOff>114300</xdr:colOff>
      <xdr:row>95</xdr:row>
      <xdr:rowOff>70968</xdr:rowOff>
    </xdr:to>
    <xdr:sp macro="" textlink="">
      <xdr:nvSpPr>
        <xdr:cNvPr id="249" name="楕円 248"/>
        <xdr:cNvSpPr/>
      </xdr:nvSpPr>
      <xdr:spPr>
        <a:xfrm>
          <a:off x="4584700" y="1625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163695</xdr:rowOff>
    </xdr:from>
    <xdr:ext cx="599010" cy="259045"/>
    <xdr:sp macro="" textlink="">
      <xdr:nvSpPr>
        <xdr:cNvPr id="250" name="扶助費該当値テキスト"/>
        <xdr:cNvSpPr txBox="1"/>
      </xdr:nvSpPr>
      <xdr:spPr>
        <a:xfrm>
          <a:off x="4686300" y="16108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62114</xdr:rowOff>
    </xdr:from>
    <xdr:to>
      <xdr:col>20</xdr:col>
      <xdr:colOff>38100</xdr:colOff>
      <xdr:row>95</xdr:row>
      <xdr:rowOff>163714</xdr:rowOff>
    </xdr:to>
    <xdr:sp macro="" textlink="">
      <xdr:nvSpPr>
        <xdr:cNvPr id="251" name="楕円 250"/>
        <xdr:cNvSpPr/>
      </xdr:nvSpPr>
      <xdr:spPr>
        <a:xfrm>
          <a:off x="3746500" y="1634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8791</xdr:rowOff>
    </xdr:from>
    <xdr:ext cx="599010" cy="259045"/>
    <xdr:sp macro="" textlink="">
      <xdr:nvSpPr>
        <xdr:cNvPr id="252" name="テキスト ボックス 251"/>
        <xdr:cNvSpPr txBox="1"/>
      </xdr:nvSpPr>
      <xdr:spPr>
        <a:xfrm>
          <a:off x="3497795" y="16125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125476</xdr:rowOff>
    </xdr:from>
    <xdr:to>
      <xdr:col>15</xdr:col>
      <xdr:colOff>101600</xdr:colOff>
      <xdr:row>95</xdr:row>
      <xdr:rowOff>55626</xdr:rowOff>
    </xdr:to>
    <xdr:sp macro="" textlink="">
      <xdr:nvSpPr>
        <xdr:cNvPr id="253" name="楕円 252"/>
        <xdr:cNvSpPr/>
      </xdr:nvSpPr>
      <xdr:spPr>
        <a:xfrm>
          <a:off x="2857500" y="1624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72153</xdr:rowOff>
    </xdr:from>
    <xdr:ext cx="599010" cy="259045"/>
    <xdr:sp macro="" textlink="">
      <xdr:nvSpPr>
        <xdr:cNvPr id="254" name="テキスト ボックス 253"/>
        <xdr:cNvSpPr txBox="1"/>
      </xdr:nvSpPr>
      <xdr:spPr>
        <a:xfrm>
          <a:off x="2608795" y="1601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76555</xdr:rowOff>
    </xdr:from>
    <xdr:to>
      <xdr:col>10</xdr:col>
      <xdr:colOff>165100</xdr:colOff>
      <xdr:row>96</xdr:row>
      <xdr:rowOff>6705</xdr:rowOff>
    </xdr:to>
    <xdr:sp macro="" textlink="">
      <xdr:nvSpPr>
        <xdr:cNvPr id="255" name="楕円 254"/>
        <xdr:cNvSpPr/>
      </xdr:nvSpPr>
      <xdr:spPr>
        <a:xfrm>
          <a:off x="1968500" y="1636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23232</xdr:rowOff>
    </xdr:from>
    <xdr:ext cx="599010" cy="259045"/>
    <xdr:sp macro="" textlink="">
      <xdr:nvSpPr>
        <xdr:cNvPr id="256" name="テキスト ボックス 255"/>
        <xdr:cNvSpPr txBox="1"/>
      </xdr:nvSpPr>
      <xdr:spPr>
        <a:xfrm>
          <a:off x="1719795" y="1613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123935</xdr:rowOff>
    </xdr:from>
    <xdr:to>
      <xdr:col>6</xdr:col>
      <xdr:colOff>38100</xdr:colOff>
      <xdr:row>96</xdr:row>
      <xdr:rowOff>54085</xdr:rowOff>
    </xdr:to>
    <xdr:sp macro="" textlink="">
      <xdr:nvSpPr>
        <xdr:cNvPr id="257" name="楕円 256"/>
        <xdr:cNvSpPr/>
      </xdr:nvSpPr>
      <xdr:spPr>
        <a:xfrm>
          <a:off x="1079500" y="1641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70612</xdr:rowOff>
    </xdr:from>
    <xdr:ext cx="599010" cy="259045"/>
    <xdr:sp macro="" textlink="">
      <xdr:nvSpPr>
        <xdr:cNvPr id="258" name="テキスト ボックス 257"/>
        <xdr:cNvSpPr txBox="1"/>
      </xdr:nvSpPr>
      <xdr:spPr>
        <a:xfrm>
          <a:off x="830795" y="1618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2" name="テキスト ボックス 271"/>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4" name="テキスト ボックス 273"/>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6" name="テキスト ボックス 275"/>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8" name="テキスト ボックス 277"/>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148410</xdr:rowOff>
    </xdr:from>
    <xdr:to>
      <xdr:col>54</xdr:col>
      <xdr:colOff>189865</xdr:colOff>
      <xdr:row>38</xdr:row>
      <xdr:rowOff>66522</xdr:rowOff>
    </xdr:to>
    <xdr:cxnSp macro="">
      <xdr:nvCxnSpPr>
        <xdr:cNvPr id="282" name="直線コネクタ 281"/>
        <xdr:cNvCxnSpPr/>
      </xdr:nvCxnSpPr>
      <xdr:spPr>
        <a:xfrm flipV="1">
          <a:off x="10475595" y="5463360"/>
          <a:ext cx="1270" cy="1118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70349</xdr:rowOff>
    </xdr:from>
    <xdr:ext cx="534377" cy="259045"/>
    <xdr:sp macro="" textlink="">
      <xdr:nvSpPr>
        <xdr:cNvPr id="283" name="補助費等最小値テキスト"/>
        <xdr:cNvSpPr txBox="1"/>
      </xdr:nvSpPr>
      <xdr:spPr>
        <a:xfrm>
          <a:off x="10528300" y="65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66522</xdr:rowOff>
    </xdr:from>
    <xdr:to>
      <xdr:col>55</xdr:col>
      <xdr:colOff>88900</xdr:colOff>
      <xdr:row>38</xdr:row>
      <xdr:rowOff>66522</xdr:rowOff>
    </xdr:to>
    <xdr:cxnSp macro="">
      <xdr:nvCxnSpPr>
        <xdr:cNvPr id="284" name="直線コネクタ 283"/>
        <xdr:cNvCxnSpPr/>
      </xdr:nvCxnSpPr>
      <xdr:spPr>
        <a:xfrm>
          <a:off x="10388600" y="65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95087</xdr:rowOff>
    </xdr:from>
    <xdr:ext cx="599010" cy="259045"/>
    <xdr:sp macro="" textlink="">
      <xdr:nvSpPr>
        <xdr:cNvPr id="285" name="補助費等最大値テキスト"/>
        <xdr:cNvSpPr txBox="1"/>
      </xdr:nvSpPr>
      <xdr:spPr>
        <a:xfrm>
          <a:off x="10528300" y="523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148410</xdr:rowOff>
    </xdr:from>
    <xdr:to>
      <xdr:col>55</xdr:col>
      <xdr:colOff>88900</xdr:colOff>
      <xdr:row>31</xdr:row>
      <xdr:rowOff>148410</xdr:rowOff>
    </xdr:to>
    <xdr:cxnSp macro="">
      <xdr:nvCxnSpPr>
        <xdr:cNvPr id="286" name="直線コネクタ 285"/>
        <xdr:cNvCxnSpPr/>
      </xdr:nvCxnSpPr>
      <xdr:spPr>
        <a:xfrm>
          <a:off x="10388600" y="5463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83015</xdr:rowOff>
    </xdr:from>
    <xdr:to>
      <xdr:col>55</xdr:col>
      <xdr:colOff>0</xdr:colOff>
      <xdr:row>37</xdr:row>
      <xdr:rowOff>100034</xdr:rowOff>
    </xdr:to>
    <xdr:cxnSp macro="">
      <xdr:nvCxnSpPr>
        <xdr:cNvPr id="287" name="直線コネクタ 286"/>
        <xdr:cNvCxnSpPr/>
      </xdr:nvCxnSpPr>
      <xdr:spPr>
        <a:xfrm>
          <a:off x="9639300" y="6426665"/>
          <a:ext cx="838200" cy="17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18661</xdr:rowOff>
    </xdr:from>
    <xdr:ext cx="534377" cy="259045"/>
    <xdr:sp macro="" textlink="">
      <xdr:nvSpPr>
        <xdr:cNvPr id="288" name="補助費等平均値テキスト"/>
        <xdr:cNvSpPr txBox="1"/>
      </xdr:nvSpPr>
      <xdr:spPr>
        <a:xfrm>
          <a:off x="10528300" y="6190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167234</xdr:rowOff>
    </xdr:from>
    <xdr:to>
      <xdr:col>55</xdr:col>
      <xdr:colOff>50800</xdr:colOff>
      <xdr:row>37</xdr:row>
      <xdr:rowOff>97384</xdr:rowOff>
    </xdr:to>
    <xdr:sp macro="" textlink="">
      <xdr:nvSpPr>
        <xdr:cNvPr id="289" name="フローチャート: 判断 288"/>
        <xdr:cNvSpPr/>
      </xdr:nvSpPr>
      <xdr:spPr>
        <a:xfrm>
          <a:off x="10426700" y="633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124742</xdr:rowOff>
    </xdr:from>
    <xdr:to>
      <xdr:col>50</xdr:col>
      <xdr:colOff>114300</xdr:colOff>
      <xdr:row>37</xdr:row>
      <xdr:rowOff>83015</xdr:rowOff>
    </xdr:to>
    <xdr:cxnSp macro="">
      <xdr:nvCxnSpPr>
        <xdr:cNvPr id="290" name="直線コネクタ 289"/>
        <xdr:cNvCxnSpPr/>
      </xdr:nvCxnSpPr>
      <xdr:spPr>
        <a:xfrm>
          <a:off x="8750300" y="6296942"/>
          <a:ext cx="889000" cy="12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162525</xdr:rowOff>
    </xdr:from>
    <xdr:to>
      <xdr:col>50</xdr:col>
      <xdr:colOff>165100</xdr:colOff>
      <xdr:row>37</xdr:row>
      <xdr:rowOff>92675</xdr:rowOff>
    </xdr:to>
    <xdr:sp macro="" textlink="">
      <xdr:nvSpPr>
        <xdr:cNvPr id="291" name="フローチャート: 判断 290"/>
        <xdr:cNvSpPr/>
      </xdr:nvSpPr>
      <xdr:spPr>
        <a:xfrm>
          <a:off x="9588500" y="633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109202</xdr:rowOff>
    </xdr:from>
    <xdr:ext cx="534377" cy="259045"/>
    <xdr:sp macro="" textlink="">
      <xdr:nvSpPr>
        <xdr:cNvPr id="292" name="テキスト ボックス 291"/>
        <xdr:cNvSpPr txBox="1"/>
      </xdr:nvSpPr>
      <xdr:spPr>
        <a:xfrm>
          <a:off x="9372111" y="610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164454</xdr:rowOff>
    </xdr:from>
    <xdr:to>
      <xdr:col>45</xdr:col>
      <xdr:colOff>177800</xdr:colOff>
      <xdr:row>36</xdr:row>
      <xdr:rowOff>124742</xdr:rowOff>
    </xdr:to>
    <xdr:cxnSp macro="">
      <xdr:nvCxnSpPr>
        <xdr:cNvPr id="293" name="直線コネクタ 292"/>
        <xdr:cNvCxnSpPr/>
      </xdr:nvCxnSpPr>
      <xdr:spPr>
        <a:xfrm>
          <a:off x="7861300" y="5993754"/>
          <a:ext cx="889000" cy="303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6040</xdr:rowOff>
    </xdr:from>
    <xdr:to>
      <xdr:col>46</xdr:col>
      <xdr:colOff>38100</xdr:colOff>
      <xdr:row>37</xdr:row>
      <xdr:rowOff>107640</xdr:rowOff>
    </xdr:to>
    <xdr:sp macro="" textlink="">
      <xdr:nvSpPr>
        <xdr:cNvPr id="294" name="フローチャート: 判断 293"/>
        <xdr:cNvSpPr/>
      </xdr:nvSpPr>
      <xdr:spPr>
        <a:xfrm>
          <a:off x="8699500" y="634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98767</xdr:rowOff>
    </xdr:from>
    <xdr:ext cx="534377" cy="259045"/>
    <xdr:sp macro="" textlink="">
      <xdr:nvSpPr>
        <xdr:cNvPr id="295" name="テキスト ボックス 294"/>
        <xdr:cNvSpPr txBox="1"/>
      </xdr:nvSpPr>
      <xdr:spPr>
        <a:xfrm>
          <a:off x="8483111" y="644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164454</xdr:rowOff>
    </xdr:from>
    <xdr:to>
      <xdr:col>41</xdr:col>
      <xdr:colOff>50800</xdr:colOff>
      <xdr:row>37</xdr:row>
      <xdr:rowOff>164442</xdr:rowOff>
    </xdr:to>
    <xdr:cxnSp macro="">
      <xdr:nvCxnSpPr>
        <xdr:cNvPr id="296" name="直線コネクタ 295"/>
        <xdr:cNvCxnSpPr/>
      </xdr:nvCxnSpPr>
      <xdr:spPr>
        <a:xfrm flipV="1">
          <a:off x="6972300" y="5993754"/>
          <a:ext cx="889000" cy="51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118401</xdr:rowOff>
    </xdr:from>
    <xdr:to>
      <xdr:col>41</xdr:col>
      <xdr:colOff>101600</xdr:colOff>
      <xdr:row>35</xdr:row>
      <xdr:rowOff>48551</xdr:rowOff>
    </xdr:to>
    <xdr:sp macro="" textlink="">
      <xdr:nvSpPr>
        <xdr:cNvPr id="297" name="フローチャート: 判断 296"/>
        <xdr:cNvSpPr/>
      </xdr:nvSpPr>
      <xdr:spPr>
        <a:xfrm>
          <a:off x="7810500" y="594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39678</xdr:rowOff>
    </xdr:from>
    <xdr:ext cx="599010" cy="259045"/>
    <xdr:sp macro="" textlink="">
      <xdr:nvSpPr>
        <xdr:cNvPr id="298" name="テキスト ボックス 297"/>
        <xdr:cNvSpPr txBox="1"/>
      </xdr:nvSpPr>
      <xdr:spPr>
        <a:xfrm>
          <a:off x="7561795" y="604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79600</xdr:rowOff>
    </xdr:from>
    <xdr:to>
      <xdr:col>36</xdr:col>
      <xdr:colOff>165100</xdr:colOff>
      <xdr:row>38</xdr:row>
      <xdr:rowOff>9750</xdr:rowOff>
    </xdr:to>
    <xdr:sp macro="" textlink="">
      <xdr:nvSpPr>
        <xdr:cNvPr id="299" name="フローチャート: 判断 298"/>
        <xdr:cNvSpPr/>
      </xdr:nvSpPr>
      <xdr:spPr>
        <a:xfrm>
          <a:off x="6921500" y="642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26277</xdr:rowOff>
    </xdr:from>
    <xdr:ext cx="534377" cy="259045"/>
    <xdr:sp macro="" textlink="">
      <xdr:nvSpPr>
        <xdr:cNvPr id="300" name="テキスト ボックス 299"/>
        <xdr:cNvSpPr txBox="1"/>
      </xdr:nvSpPr>
      <xdr:spPr>
        <a:xfrm>
          <a:off x="6705111" y="619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49234</xdr:rowOff>
    </xdr:from>
    <xdr:to>
      <xdr:col>55</xdr:col>
      <xdr:colOff>50800</xdr:colOff>
      <xdr:row>37</xdr:row>
      <xdr:rowOff>150834</xdr:rowOff>
    </xdr:to>
    <xdr:sp macro="" textlink="">
      <xdr:nvSpPr>
        <xdr:cNvPr id="306" name="楕円 305"/>
        <xdr:cNvSpPr/>
      </xdr:nvSpPr>
      <xdr:spPr>
        <a:xfrm>
          <a:off x="10426700" y="639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27661</xdr:rowOff>
    </xdr:from>
    <xdr:ext cx="534377" cy="259045"/>
    <xdr:sp macro="" textlink="">
      <xdr:nvSpPr>
        <xdr:cNvPr id="307" name="補助費等該当値テキスト"/>
        <xdr:cNvSpPr txBox="1"/>
      </xdr:nvSpPr>
      <xdr:spPr>
        <a:xfrm>
          <a:off x="10528300" y="637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32215</xdr:rowOff>
    </xdr:from>
    <xdr:to>
      <xdr:col>50</xdr:col>
      <xdr:colOff>165100</xdr:colOff>
      <xdr:row>37</xdr:row>
      <xdr:rowOff>133815</xdr:rowOff>
    </xdr:to>
    <xdr:sp macro="" textlink="">
      <xdr:nvSpPr>
        <xdr:cNvPr id="308" name="楕円 307"/>
        <xdr:cNvSpPr/>
      </xdr:nvSpPr>
      <xdr:spPr>
        <a:xfrm>
          <a:off x="9588500" y="637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124942</xdr:rowOff>
    </xdr:from>
    <xdr:ext cx="534377" cy="259045"/>
    <xdr:sp macro="" textlink="">
      <xdr:nvSpPr>
        <xdr:cNvPr id="309" name="テキスト ボックス 308"/>
        <xdr:cNvSpPr txBox="1"/>
      </xdr:nvSpPr>
      <xdr:spPr>
        <a:xfrm>
          <a:off x="9372111" y="646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73942</xdr:rowOff>
    </xdr:from>
    <xdr:to>
      <xdr:col>46</xdr:col>
      <xdr:colOff>38100</xdr:colOff>
      <xdr:row>37</xdr:row>
      <xdr:rowOff>4092</xdr:rowOff>
    </xdr:to>
    <xdr:sp macro="" textlink="">
      <xdr:nvSpPr>
        <xdr:cNvPr id="310" name="楕円 309"/>
        <xdr:cNvSpPr/>
      </xdr:nvSpPr>
      <xdr:spPr>
        <a:xfrm>
          <a:off x="8699500" y="624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20619</xdr:rowOff>
    </xdr:from>
    <xdr:ext cx="599010" cy="259045"/>
    <xdr:sp macro="" textlink="">
      <xdr:nvSpPr>
        <xdr:cNvPr id="311" name="テキスト ボックス 310"/>
        <xdr:cNvSpPr txBox="1"/>
      </xdr:nvSpPr>
      <xdr:spPr>
        <a:xfrm>
          <a:off x="8450795" y="6021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113654</xdr:rowOff>
    </xdr:from>
    <xdr:to>
      <xdr:col>41</xdr:col>
      <xdr:colOff>101600</xdr:colOff>
      <xdr:row>35</xdr:row>
      <xdr:rowOff>43804</xdr:rowOff>
    </xdr:to>
    <xdr:sp macro="" textlink="">
      <xdr:nvSpPr>
        <xdr:cNvPr id="312" name="楕円 311"/>
        <xdr:cNvSpPr/>
      </xdr:nvSpPr>
      <xdr:spPr>
        <a:xfrm>
          <a:off x="7810500" y="594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60331</xdr:rowOff>
    </xdr:from>
    <xdr:ext cx="599010" cy="259045"/>
    <xdr:sp macro="" textlink="">
      <xdr:nvSpPr>
        <xdr:cNvPr id="313" name="テキスト ボックス 312"/>
        <xdr:cNvSpPr txBox="1"/>
      </xdr:nvSpPr>
      <xdr:spPr>
        <a:xfrm>
          <a:off x="7561795" y="5718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113642</xdr:rowOff>
    </xdr:from>
    <xdr:to>
      <xdr:col>36</xdr:col>
      <xdr:colOff>165100</xdr:colOff>
      <xdr:row>38</xdr:row>
      <xdr:rowOff>43793</xdr:rowOff>
    </xdr:to>
    <xdr:sp macro="" textlink="">
      <xdr:nvSpPr>
        <xdr:cNvPr id="314" name="楕円 313"/>
        <xdr:cNvSpPr/>
      </xdr:nvSpPr>
      <xdr:spPr>
        <a:xfrm>
          <a:off x="6921500" y="64572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34919</xdr:rowOff>
    </xdr:from>
    <xdr:ext cx="534377" cy="259045"/>
    <xdr:sp macro="" textlink="">
      <xdr:nvSpPr>
        <xdr:cNvPr id="315" name="テキスト ボックス 314"/>
        <xdr:cNvSpPr txBox="1"/>
      </xdr:nvSpPr>
      <xdr:spPr>
        <a:xfrm>
          <a:off x="6705111" y="655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6" name="直線コネクタ 325"/>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7" name="テキスト ボックス 326"/>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0" name="直線コネクタ 329"/>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1" name="テキスト ボックス 330"/>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3" name="テキスト ボックス 33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29732</xdr:rowOff>
    </xdr:from>
    <xdr:to>
      <xdr:col>54</xdr:col>
      <xdr:colOff>189865</xdr:colOff>
      <xdr:row>57</xdr:row>
      <xdr:rowOff>159177</xdr:rowOff>
    </xdr:to>
    <xdr:cxnSp macro="">
      <xdr:nvCxnSpPr>
        <xdr:cNvPr id="335" name="直線コネクタ 334"/>
        <xdr:cNvCxnSpPr/>
      </xdr:nvCxnSpPr>
      <xdr:spPr>
        <a:xfrm flipV="1">
          <a:off x="10475595" y="8773682"/>
          <a:ext cx="1270" cy="1158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163004</xdr:rowOff>
    </xdr:from>
    <xdr:ext cx="469744" cy="259045"/>
    <xdr:sp macro="" textlink="">
      <xdr:nvSpPr>
        <xdr:cNvPr id="336" name="普通建設事業費最小値テキスト"/>
        <xdr:cNvSpPr txBox="1"/>
      </xdr:nvSpPr>
      <xdr:spPr>
        <a:xfrm>
          <a:off x="10528300" y="993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159177</xdr:rowOff>
    </xdr:from>
    <xdr:to>
      <xdr:col>55</xdr:col>
      <xdr:colOff>88900</xdr:colOff>
      <xdr:row>57</xdr:row>
      <xdr:rowOff>159177</xdr:rowOff>
    </xdr:to>
    <xdr:cxnSp macro="">
      <xdr:nvCxnSpPr>
        <xdr:cNvPr id="337" name="直線コネクタ 336"/>
        <xdr:cNvCxnSpPr/>
      </xdr:nvCxnSpPr>
      <xdr:spPr>
        <a:xfrm>
          <a:off x="10388600" y="993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147859</xdr:rowOff>
    </xdr:from>
    <xdr:ext cx="599010" cy="259045"/>
    <xdr:sp macro="" textlink="">
      <xdr:nvSpPr>
        <xdr:cNvPr id="338" name="普通建設事業費最大値テキスト"/>
        <xdr:cNvSpPr txBox="1"/>
      </xdr:nvSpPr>
      <xdr:spPr>
        <a:xfrm>
          <a:off x="10528300" y="854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29732</xdr:rowOff>
    </xdr:from>
    <xdr:to>
      <xdr:col>55</xdr:col>
      <xdr:colOff>88900</xdr:colOff>
      <xdr:row>51</xdr:row>
      <xdr:rowOff>29732</xdr:rowOff>
    </xdr:to>
    <xdr:cxnSp macro="">
      <xdr:nvCxnSpPr>
        <xdr:cNvPr id="339" name="直線コネクタ 338"/>
        <xdr:cNvCxnSpPr/>
      </xdr:nvCxnSpPr>
      <xdr:spPr>
        <a:xfrm>
          <a:off x="10388600" y="8773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115171</xdr:rowOff>
    </xdr:from>
    <xdr:to>
      <xdr:col>55</xdr:col>
      <xdr:colOff>0</xdr:colOff>
      <xdr:row>55</xdr:row>
      <xdr:rowOff>167618</xdr:rowOff>
    </xdr:to>
    <xdr:cxnSp macro="">
      <xdr:nvCxnSpPr>
        <xdr:cNvPr id="340" name="直線コネクタ 339"/>
        <xdr:cNvCxnSpPr/>
      </xdr:nvCxnSpPr>
      <xdr:spPr>
        <a:xfrm flipV="1">
          <a:off x="9639300" y="9030571"/>
          <a:ext cx="838200" cy="56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56760</xdr:rowOff>
    </xdr:from>
    <xdr:ext cx="534377" cy="259045"/>
    <xdr:sp macro="" textlink="">
      <xdr:nvSpPr>
        <xdr:cNvPr id="341" name="普通建設事業費平均値テキスト"/>
        <xdr:cNvSpPr txBox="1"/>
      </xdr:nvSpPr>
      <xdr:spPr>
        <a:xfrm>
          <a:off x="10528300" y="9486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78333</xdr:rowOff>
    </xdr:from>
    <xdr:to>
      <xdr:col>55</xdr:col>
      <xdr:colOff>50800</xdr:colOff>
      <xdr:row>56</xdr:row>
      <xdr:rowOff>8483</xdr:rowOff>
    </xdr:to>
    <xdr:sp macro="" textlink="">
      <xdr:nvSpPr>
        <xdr:cNvPr id="342" name="フローチャート: 判断 341"/>
        <xdr:cNvSpPr/>
      </xdr:nvSpPr>
      <xdr:spPr>
        <a:xfrm>
          <a:off x="10426700" y="950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80647</xdr:rowOff>
    </xdr:from>
    <xdr:to>
      <xdr:col>50</xdr:col>
      <xdr:colOff>114300</xdr:colOff>
      <xdr:row>55</xdr:row>
      <xdr:rowOff>167618</xdr:rowOff>
    </xdr:to>
    <xdr:cxnSp macro="">
      <xdr:nvCxnSpPr>
        <xdr:cNvPr id="343" name="直線コネクタ 342"/>
        <xdr:cNvCxnSpPr/>
      </xdr:nvCxnSpPr>
      <xdr:spPr>
        <a:xfrm>
          <a:off x="8750300" y="9167497"/>
          <a:ext cx="889000" cy="4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60359</xdr:rowOff>
    </xdr:from>
    <xdr:to>
      <xdr:col>50</xdr:col>
      <xdr:colOff>165100</xdr:colOff>
      <xdr:row>55</xdr:row>
      <xdr:rowOff>161959</xdr:rowOff>
    </xdr:to>
    <xdr:sp macro="" textlink="">
      <xdr:nvSpPr>
        <xdr:cNvPr id="344" name="フローチャート: 判断 343"/>
        <xdr:cNvSpPr/>
      </xdr:nvSpPr>
      <xdr:spPr>
        <a:xfrm>
          <a:off x="9588500" y="94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7036</xdr:rowOff>
    </xdr:from>
    <xdr:ext cx="534377" cy="259045"/>
    <xdr:sp macro="" textlink="">
      <xdr:nvSpPr>
        <xdr:cNvPr id="345" name="テキスト ボックス 344"/>
        <xdr:cNvSpPr txBox="1"/>
      </xdr:nvSpPr>
      <xdr:spPr>
        <a:xfrm>
          <a:off x="9372111" y="92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80647</xdr:rowOff>
    </xdr:from>
    <xdr:to>
      <xdr:col>45</xdr:col>
      <xdr:colOff>177800</xdr:colOff>
      <xdr:row>57</xdr:row>
      <xdr:rowOff>66880</xdr:rowOff>
    </xdr:to>
    <xdr:cxnSp macro="">
      <xdr:nvCxnSpPr>
        <xdr:cNvPr id="346" name="直線コネクタ 345"/>
        <xdr:cNvCxnSpPr/>
      </xdr:nvCxnSpPr>
      <xdr:spPr>
        <a:xfrm flipV="1">
          <a:off x="7861300" y="9167497"/>
          <a:ext cx="889000" cy="672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81590</xdr:rowOff>
    </xdr:from>
    <xdr:to>
      <xdr:col>46</xdr:col>
      <xdr:colOff>38100</xdr:colOff>
      <xdr:row>56</xdr:row>
      <xdr:rowOff>11740</xdr:rowOff>
    </xdr:to>
    <xdr:sp macro="" textlink="">
      <xdr:nvSpPr>
        <xdr:cNvPr id="347" name="フローチャート: 判断 346"/>
        <xdr:cNvSpPr/>
      </xdr:nvSpPr>
      <xdr:spPr>
        <a:xfrm>
          <a:off x="8699500" y="951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2867</xdr:rowOff>
    </xdr:from>
    <xdr:ext cx="534377" cy="259045"/>
    <xdr:sp macro="" textlink="">
      <xdr:nvSpPr>
        <xdr:cNvPr id="348" name="テキスト ボックス 347"/>
        <xdr:cNvSpPr txBox="1"/>
      </xdr:nvSpPr>
      <xdr:spPr>
        <a:xfrm>
          <a:off x="8483111" y="960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89814</xdr:rowOff>
    </xdr:from>
    <xdr:to>
      <xdr:col>41</xdr:col>
      <xdr:colOff>50800</xdr:colOff>
      <xdr:row>57</xdr:row>
      <xdr:rowOff>66880</xdr:rowOff>
    </xdr:to>
    <xdr:cxnSp macro="">
      <xdr:nvCxnSpPr>
        <xdr:cNvPr id="349" name="直線コネクタ 348"/>
        <xdr:cNvCxnSpPr/>
      </xdr:nvCxnSpPr>
      <xdr:spPr>
        <a:xfrm>
          <a:off x="6972300" y="9348114"/>
          <a:ext cx="889000" cy="491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3392</xdr:rowOff>
    </xdr:from>
    <xdr:to>
      <xdr:col>41</xdr:col>
      <xdr:colOff>101600</xdr:colOff>
      <xdr:row>55</xdr:row>
      <xdr:rowOff>104992</xdr:rowOff>
    </xdr:to>
    <xdr:sp macro="" textlink="">
      <xdr:nvSpPr>
        <xdr:cNvPr id="350" name="フローチャート: 判断 349"/>
        <xdr:cNvSpPr/>
      </xdr:nvSpPr>
      <xdr:spPr>
        <a:xfrm>
          <a:off x="7810500" y="943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121519</xdr:rowOff>
    </xdr:from>
    <xdr:ext cx="534377" cy="259045"/>
    <xdr:sp macro="" textlink="">
      <xdr:nvSpPr>
        <xdr:cNvPr id="351" name="テキスト ボックス 350"/>
        <xdr:cNvSpPr txBox="1"/>
      </xdr:nvSpPr>
      <xdr:spPr>
        <a:xfrm>
          <a:off x="7594111" y="920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35819</xdr:rowOff>
    </xdr:from>
    <xdr:to>
      <xdr:col>36</xdr:col>
      <xdr:colOff>165100</xdr:colOff>
      <xdr:row>55</xdr:row>
      <xdr:rowOff>137419</xdr:rowOff>
    </xdr:to>
    <xdr:sp macro="" textlink="">
      <xdr:nvSpPr>
        <xdr:cNvPr id="352" name="フローチャート: 判断 351"/>
        <xdr:cNvSpPr/>
      </xdr:nvSpPr>
      <xdr:spPr>
        <a:xfrm>
          <a:off x="6921500" y="946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128546</xdr:rowOff>
    </xdr:from>
    <xdr:ext cx="534377" cy="259045"/>
    <xdr:sp macro="" textlink="">
      <xdr:nvSpPr>
        <xdr:cNvPr id="353" name="テキスト ボックス 352"/>
        <xdr:cNvSpPr txBox="1"/>
      </xdr:nvSpPr>
      <xdr:spPr>
        <a:xfrm>
          <a:off x="6705111" y="955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64371</xdr:rowOff>
    </xdr:from>
    <xdr:to>
      <xdr:col>55</xdr:col>
      <xdr:colOff>50800</xdr:colOff>
      <xdr:row>52</xdr:row>
      <xdr:rowOff>165971</xdr:rowOff>
    </xdr:to>
    <xdr:sp macro="" textlink="">
      <xdr:nvSpPr>
        <xdr:cNvPr id="359" name="楕円 358"/>
        <xdr:cNvSpPr/>
      </xdr:nvSpPr>
      <xdr:spPr>
        <a:xfrm>
          <a:off x="10426700" y="897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87248</xdr:rowOff>
    </xdr:from>
    <xdr:ext cx="599010" cy="259045"/>
    <xdr:sp macro="" textlink="">
      <xdr:nvSpPr>
        <xdr:cNvPr id="360" name="普通建設事業費該当値テキスト"/>
        <xdr:cNvSpPr txBox="1"/>
      </xdr:nvSpPr>
      <xdr:spPr>
        <a:xfrm>
          <a:off x="10528300" y="8831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116818</xdr:rowOff>
    </xdr:from>
    <xdr:to>
      <xdr:col>50</xdr:col>
      <xdr:colOff>165100</xdr:colOff>
      <xdr:row>56</xdr:row>
      <xdr:rowOff>46968</xdr:rowOff>
    </xdr:to>
    <xdr:sp macro="" textlink="">
      <xdr:nvSpPr>
        <xdr:cNvPr id="361" name="楕円 360"/>
        <xdr:cNvSpPr/>
      </xdr:nvSpPr>
      <xdr:spPr>
        <a:xfrm>
          <a:off x="9588500" y="954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38095</xdr:rowOff>
    </xdr:from>
    <xdr:ext cx="534377" cy="259045"/>
    <xdr:sp macro="" textlink="">
      <xdr:nvSpPr>
        <xdr:cNvPr id="362" name="テキスト ボックス 361"/>
        <xdr:cNvSpPr txBox="1"/>
      </xdr:nvSpPr>
      <xdr:spPr>
        <a:xfrm>
          <a:off x="9372111" y="963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29847</xdr:rowOff>
    </xdr:from>
    <xdr:to>
      <xdr:col>46</xdr:col>
      <xdr:colOff>38100</xdr:colOff>
      <xdr:row>53</xdr:row>
      <xdr:rowOff>131447</xdr:rowOff>
    </xdr:to>
    <xdr:sp macro="" textlink="">
      <xdr:nvSpPr>
        <xdr:cNvPr id="363" name="楕円 362"/>
        <xdr:cNvSpPr/>
      </xdr:nvSpPr>
      <xdr:spPr>
        <a:xfrm>
          <a:off x="8699500" y="911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147974</xdr:rowOff>
    </xdr:from>
    <xdr:ext cx="599010" cy="259045"/>
    <xdr:sp macro="" textlink="">
      <xdr:nvSpPr>
        <xdr:cNvPr id="364" name="テキスト ボックス 363"/>
        <xdr:cNvSpPr txBox="1"/>
      </xdr:nvSpPr>
      <xdr:spPr>
        <a:xfrm>
          <a:off x="8450795" y="8891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16080</xdr:rowOff>
    </xdr:from>
    <xdr:to>
      <xdr:col>41</xdr:col>
      <xdr:colOff>101600</xdr:colOff>
      <xdr:row>57</xdr:row>
      <xdr:rowOff>117680</xdr:rowOff>
    </xdr:to>
    <xdr:sp macro="" textlink="">
      <xdr:nvSpPr>
        <xdr:cNvPr id="365" name="楕円 364"/>
        <xdr:cNvSpPr/>
      </xdr:nvSpPr>
      <xdr:spPr>
        <a:xfrm>
          <a:off x="7810500" y="978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108807</xdr:rowOff>
    </xdr:from>
    <xdr:ext cx="534377" cy="259045"/>
    <xdr:sp macro="" textlink="">
      <xdr:nvSpPr>
        <xdr:cNvPr id="366" name="テキスト ボックス 365"/>
        <xdr:cNvSpPr txBox="1"/>
      </xdr:nvSpPr>
      <xdr:spPr>
        <a:xfrm>
          <a:off x="7594111" y="98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39014</xdr:rowOff>
    </xdr:from>
    <xdr:to>
      <xdr:col>36</xdr:col>
      <xdr:colOff>165100</xdr:colOff>
      <xdr:row>54</xdr:row>
      <xdr:rowOff>140614</xdr:rowOff>
    </xdr:to>
    <xdr:sp macro="" textlink="">
      <xdr:nvSpPr>
        <xdr:cNvPr id="367" name="楕円 366"/>
        <xdr:cNvSpPr/>
      </xdr:nvSpPr>
      <xdr:spPr>
        <a:xfrm>
          <a:off x="6921500" y="92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157141</xdr:rowOff>
    </xdr:from>
    <xdr:ext cx="599010" cy="259045"/>
    <xdr:sp macro="" textlink="">
      <xdr:nvSpPr>
        <xdr:cNvPr id="368" name="テキスト ボックス 367"/>
        <xdr:cNvSpPr txBox="1"/>
      </xdr:nvSpPr>
      <xdr:spPr>
        <a:xfrm>
          <a:off x="6672795" y="9072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9" name="直線コネクタ 37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0" name="テキスト ボックス 37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1" name="直線コネクタ 38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2" name="テキスト ボックス 38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3" name="直線コネクタ 38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4" name="テキスト ボックス 38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5" name="直線コネクタ 38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6" name="テキスト ボックス 38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7" name="直線コネクタ 38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8" name="テキスト ボックス 387"/>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89243</xdr:rowOff>
    </xdr:from>
    <xdr:to>
      <xdr:col>54</xdr:col>
      <xdr:colOff>189865</xdr:colOff>
      <xdr:row>79</xdr:row>
      <xdr:rowOff>43599</xdr:rowOff>
    </xdr:to>
    <xdr:cxnSp macro="">
      <xdr:nvCxnSpPr>
        <xdr:cNvPr id="392" name="直線コネクタ 391"/>
        <xdr:cNvCxnSpPr/>
      </xdr:nvCxnSpPr>
      <xdr:spPr>
        <a:xfrm flipV="1">
          <a:off x="10475595" y="12090743"/>
          <a:ext cx="1270" cy="1497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47426</xdr:rowOff>
    </xdr:from>
    <xdr:ext cx="313932" cy="259045"/>
    <xdr:sp macro="" textlink="">
      <xdr:nvSpPr>
        <xdr:cNvPr id="393" name="普通建設事業費 （ うち新規整備　）最小値テキスト"/>
        <xdr:cNvSpPr txBox="1"/>
      </xdr:nvSpPr>
      <xdr:spPr>
        <a:xfrm>
          <a:off x="10528300" y="135919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43599</xdr:rowOff>
    </xdr:from>
    <xdr:to>
      <xdr:col>55</xdr:col>
      <xdr:colOff>88900</xdr:colOff>
      <xdr:row>79</xdr:row>
      <xdr:rowOff>43599</xdr:rowOff>
    </xdr:to>
    <xdr:cxnSp macro="">
      <xdr:nvCxnSpPr>
        <xdr:cNvPr id="394" name="直線コネクタ 393"/>
        <xdr:cNvCxnSpPr/>
      </xdr:nvCxnSpPr>
      <xdr:spPr>
        <a:xfrm>
          <a:off x="10388600" y="1358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35920</xdr:rowOff>
    </xdr:from>
    <xdr:ext cx="599010" cy="259045"/>
    <xdr:sp macro="" textlink="">
      <xdr:nvSpPr>
        <xdr:cNvPr id="395" name="普通建設事業費 （ うち新規整備　）最大値テキスト"/>
        <xdr:cNvSpPr txBox="1"/>
      </xdr:nvSpPr>
      <xdr:spPr>
        <a:xfrm>
          <a:off x="10528300" y="11865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89243</xdr:rowOff>
    </xdr:from>
    <xdr:to>
      <xdr:col>55</xdr:col>
      <xdr:colOff>88900</xdr:colOff>
      <xdr:row>70</xdr:row>
      <xdr:rowOff>89243</xdr:rowOff>
    </xdr:to>
    <xdr:cxnSp macro="">
      <xdr:nvCxnSpPr>
        <xdr:cNvPr id="396" name="直線コネクタ 395"/>
        <xdr:cNvCxnSpPr/>
      </xdr:nvCxnSpPr>
      <xdr:spPr>
        <a:xfrm>
          <a:off x="10388600" y="1209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34316</xdr:rowOff>
    </xdr:from>
    <xdr:to>
      <xdr:col>55</xdr:col>
      <xdr:colOff>0</xdr:colOff>
      <xdr:row>78</xdr:row>
      <xdr:rowOff>136894</xdr:rowOff>
    </xdr:to>
    <xdr:cxnSp macro="">
      <xdr:nvCxnSpPr>
        <xdr:cNvPr id="397" name="直線コネクタ 396"/>
        <xdr:cNvCxnSpPr/>
      </xdr:nvCxnSpPr>
      <xdr:spPr>
        <a:xfrm flipV="1">
          <a:off x="9639300" y="12550166"/>
          <a:ext cx="838200" cy="95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58107</xdr:rowOff>
    </xdr:from>
    <xdr:ext cx="534377" cy="259045"/>
    <xdr:sp macro="" textlink="">
      <xdr:nvSpPr>
        <xdr:cNvPr id="398" name="普通建設事業費 （ うち新規整備　）平均値テキスト"/>
        <xdr:cNvSpPr txBox="1"/>
      </xdr:nvSpPr>
      <xdr:spPr>
        <a:xfrm>
          <a:off x="10528300" y="13259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79680</xdr:rowOff>
    </xdr:from>
    <xdr:to>
      <xdr:col>55</xdr:col>
      <xdr:colOff>50800</xdr:colOff>
      <xdr:row>78</xdr:row>
      <xdr:rowOff>9830</xdr:rowOff>
    </xdr:to>
    <xdr:sp macro="" textlink="">
      <xdr:nvSpPr>
        <xdr:cNvPr id="399" name="フローチャート: 判断 398"/>
        <xdr:cNvSpPr/>
      </xdr:nvSpPr>
      <xdr:spPr>
        <a:xfrm>
          <a:off x="10426700" y="132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161468</xdr:rowOff>
    </xdr:from>
    <xdr:to>
      <xdr:col>50</xdr:col>
      <xdr:colOff>114300</xdr:colOff>
      <xdr:row>78</xdr:row>
      <xdr:rowOff>136894</xdr:rowOff>
    </xdr:to>
    <xdr:cxnSp macro="">
      <xdr:nvCxnSpPr>
        <xdr:cNvPr id="400" name="直線コネクタ 399"/>
        <xdr:cNvCxnSpPr/>
      </xdr:nvCxnSpPr>
      <xdr:spPr>
        <a:xfrm>
          <a:off x="8750300" y="12334418"/>
          <a:ext cx="889000" cy="1175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120041</xdr:rowOff>
    </xdr:from>
    <xdr:to>
      <xdr:col>50</xdr:col>
      <xdr:colOff>165100</xdr:colOff>
      <xdr:row>78</xdr:row>
      <xdr:rowOff>50191</xdr:rowOff>
    </xdr:to>
    <xdr:sp macro="" textlink="">
      <xdr:nvSpPr>
        <xdr:cNvPr id="401" name="フローチャート: 判断 400"/>
        <xdr:cNvSpPr/>
      </xdr:nvSpPr>
      <xdr:spPr>
        <a:xfrm>
          <a:off x="9588500" y="1332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66718</xdr:rowOff>
    </xdr:from>
    <xdr:ext cx="534377" cy="259045"/>
    <xdr:sp macro="" textlink="">
      <xdr:nvSpPr>
        <xdr:cNvPr id="402" name="テキスト ボックス 401"/>
        <xdr:cNvSpPr txBox="1"/>
      </xdr:nvSpPr>
      <xdr:spPr>
        <a:xfrm>
          <a:off x="9372111" y="1309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161468</xdr:rowOff>
    </xdr:from>
    <xdr:to>
      <xdr:col>45</xdr:col>
      <xdr:colOff>177800</xdr:colOff>
      <xdr:row>79</xdr:row>
      <xdr:rowOff>33223</xdr:rowOff>
    </xdr:to>
    <xdr:cxnSp macro="">
      <xdr:nvCxnSpPr>
        <xdr:cNvPr id="403" name="直線コネクタ 402"/>
        <xdr:cNvCxnSpPr/>
      </xdr:nvCxnSpPr>
      <xdr:spPr>
        <a:xfrm flipV="1">
          <a:off x="7861300" y="12334418"/>
          <a:ext cx="889000" cy="124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103163</xdr:rowOff>
    </xdr:from>
    <xdr:to>
      <xdr:col>46</xdr:col>
      <xdr:colOff>38100</xdr:colOff>
      <xdr:row>78</xdr:row>
      <xdr:rowOff>33313</xdr:rowOff>
    </xdr:to>
    <xdr:sp macro="" textlink="">
      <xdr:nvSpPr>
        <xdr:cNvPr id="404" name="フローチャート: 判断 403"/>
        <xdr:cNvSpPr/>
      </xdr:nvSpPr>
      <xdr:spPr>
        <a:xfrm>
          <a:off x="8699500" y="1330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24440</xdr:rowOff>
    </xdr:from>
    <xdr:ext cx="534377" cy="259045"/>
    <xdr:sp macro="" textlink="">
      <xdr:nvSpPr>
        <xdr:cNvPr id="405" name="テキスト ボックス 404"/>
        <xdr:cNvSpPr txBox="1"/>
      </xdr:nvSpPr>
      <xdr:spPr>
        <a:xfrm>
          <a:off x="8483111" y="1339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27394</xdr:rowOff>
    </xdr:from>
    <xdr:to>
      <xdr:col>41</xdr:col>
      <xdr:colOff>50800</xdr:colOff>
      <xdr:row>79</xdr:row>
      <xdr:rowOff>33223</xdr:rowOff>
    </xdr:to>
    <xdr:cxnSp macro="">
      <xdr:nvCxnSpPr>
        <xdr:cNvPr id="406" name="直線コネクタ 405"/>
        <xdr:cNvCxnSpPr/>
      </xdr:nvCxnSpPr>
      <xdr:spPr>
        <a:xfrm>
          <a:off x="6972300" y="12886144"/>
          <a:ext cx="889000" cy="69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102412</xdr:rowOff>
    </xdr:from>
    <xdr:to>
      <xdr:col>41</xdr:col>
      <xdr:colOff>101600</xdr:colOff>
      <xdr:row>78</xdr:row>
      <xdr:rowOff>32562</xdr:rowOff>
    </xdr:to>
    <xdr:sp macro="" textlink="">
      <xdr:nvSpPr>
        <xdr:cNvPr id="407" name="フローチャート: 判断 406"/>
        <xdr:cNvSpPr/>
      </xdr:nvSpPr>
      <xdr:spPr>
        <a:xfrm>
          <a:off x="7810500" y="1330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49089</xdr:rowOff>
    </xdr:from>
    <xdr:ext cx="534377" cy="259045"/>
    <xdr:sp macro="" textlink="">
      <xdr:nvSpPr>
        <xdr:cNvPr id="408" name="テキスト ボックス 407"/>
        <xdr:cNvSpPr txBox="1"/>
      </xdr:nvSpPr>
      <xdr:spPr>
        <a:xfrm>
          <a:off x="7594111" y="1307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86525</xdr:rowOff>
    </xdr:from>
    <xdr:to>
      <xdr:col>36</xdr:col>
      <xdr:colOff>165100</xdr:colOff>
      <xdr:row>78</xdr:row>
      <xdr:rowOff>16675</xdr:rowOff>
    </xdr:to>
    <xdr:sp macro="" textlink="">
      <xdr:nvSpPr>
        <xdr:cNvPr id="409" name="フローチャート: 判断 408"/>
        <xdr:cNvSpPr/>
      </xdr:nvSpPr>
      <xdr:spPr>
        <a:xfrm>
          <a:off x="6921500" y="13288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7802</xdr:rowOff>
    </xdr:from>
    <xdr:ext cx="534377" cy="259045"/>
    <xdr:sp macro="" textlink="">
      <xdr:nvSpPr>
        <xdr:cNvPr id="410" name="テキスト ボックス 409"/>
        <xdr:cNvSpPr txBox="1"/>
      </xdr:nvSpPr>
      <xdr:spPr>
        <a:xfrm>
          <a:off x="6705111" y="1338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154966</xdr:rowOff>
    </xdr:from>
    <xdr:to>
      <xdr:col>55</xdr:col>
      <xdr:colOff>50800</xdr:colOff>
      <xdr:row>73</xdr:row>
      <xdr:rowOff>85116</xdr:rowOff>
    </xdr:to>
    <xdr:sp macro="" textlink="">
      <xdr:nvSpPr>
        <xdr:cNvPr id="416" name="楕円 415"/>
        <xdr:cNvSpPr/>
      </xdr:nvSpPr>
      <xdr:spPr>
        <a:xfrm>
          <a:off x="10426700" y="1249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6393</xdr:rowOff>
    </xdr:from>
    <xdr:ext cx="534377" cy="259045"/>
    <xdr:sp macro="" textlink="">
      <xdr:nvSpPr>
        <xdr:cNvPr id="417" name="普通建設事業費 （ うち新規整備　）該当値テキスト"/>
        <xdr:cNvSpPr txBox="1"/>
      </xdr:nvSpPr>
      <xdr:spPr>
        <a:xfrm>
          <a:off x="10528300" y="1235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86094</xdr:rowOff>
    </xdr:from>
    <xdr:to>
      <xdr:col>50</xdr:col>
      <xdr:colOff>165100</xdr:colOff>
      <xdr:row>79</xdr:row>
      <xdr:rowOff>16244</xdr:rowOff>
    </xdr:to>
    <xdr:sp macro="" textlink="">
      <xdr:nvSpPr>
        <xdr:cNvPr id="418" name="楕円 417"/>
        <xdr:cNvSpPr/>
      </xdr:nvSpPr>
      <xdr:spPr>
        <a:xfrm>
          <a:off x="9588500" y="1345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7371</xdr:rowOff>
    </xdr:from>
    <xdr:ext cx="469744" cy="259045"/>
    <xdr:sp macro="" textlink="">
      <xdr:nvSpPr>
        <xdr:cNvPr id="419" name="テキスト ボックス 418"/>
        <xdr:cNvSpPr txBox="1"/>
      </xdr:nvSpPr>
      <xdr:spPr>
        <a:xfrm>
          <a:off x="9404428" y="1355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110668</xdr:rowOff>
    </xdr:from>
    <xdr:to>
      <xdr:col>46</xdr:col>
      <xdr:colOff>38100</xdr:colOff>
      <xdr:row>72</xdr:row>
      <xdr:rowOff>40818</xdr:rowOff>
    </xdr:to>
    <xdr:sp macro="" textlink="">
      <xdr:nvSpPr>
        <xdr:cNvPr id="420" name="楕円 419"/>
        <xdr:cNvSpPr/>
      </xdr:nvSpPr>
      <xdr:spPr>
        <a:xfrm>
          <a:off x="8699500" y="1228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57345</xdr:rowOff>
    </xdr:from>
    <xdr:ext cx="534377" cy="259045"/>
    <xdr:sp macro="" textlink="">
      <xdr:nvSpPr>
        <xdr:cNvPr id="421" name="テキスト ボックス 420"/>
        <xdr:cNvSpPr txBox="1"/>
      </xdr:nvSpPr>
      <xdr:spPr>
        <a:xfrm>
          <a:off x="8483111" y="1205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153873</xdr:rowOff>
    </xdr:from>
    <xdr:to>
      <xdr:col>41</xdr:col>
      <xdr:colOff>101600</xdr:colOff>
      <xdr:row>79</xdr:row>
      <xdr:rowOff>84023</xdr:rowOff>
    </xdr:to>
    <xdr:sp macro="" textlink="">
      <xdr:nvSpPr>
        <xdr:cNvPr id="422" name="楕円 421"/>
        <xdr:cNvSpPr/>
      </xdr:nvSpPr>
      <xdr:spPr>
        <a:xfrm>
          <a:off x="7810500" y="1352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75150</xdr:rowOff>
    </xdr:from>
    <xdr:ext cx="378565" cy="259045"/>
    <xdr:sp macro="" textlink="">
      <xdr:nvSpPr>
        <xdr:cNvPr id="423" name="テキスト ボックス 422"/>
        <xdr:cNvSpPr txBox="1"/>
      </xdr:nvSpPr>
      <xdr:spPr>
        <a:xfrm>
          <a:off x="7672017" y="13619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148044</xdr:rowOff>
    </xdr:from>
    <xdr:to>
      <xdr:col>36</xdr:col>
      <xdr:colOff>165100</xdr:colOff>
      <xdr:row>75</xdr:row>
      <xdr:rowOff>78194</xdr:rowOff>
    </xdr:to>
    <xdr:sp macro="" textlink="">
      <xdr:nvSpPr>
        <xdr:cNvPr id="424" name="楕円 423"/>
        <xdr:cNvSpPr/>
      </xdr:nvSpPr>
      <xdr:spPr>
        <a:xfrm>
          <a:off x="6921500" y="1283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94721</xdr:rowOff>
    </xdr:from>
    <xdr:ext cx="534377" cy="259045"/>
    <xdr:sp macro="" textlink="">
      <xdr:nvSpPr>
        <xdr:cNvPr id="425" name="テキスト ボックス 424"/>
        <xdr:cNvSpPr txBox="1"/>
      </xdr:nvSpPr>
      <xdr:spPr>
        <a:xfrm>
          <a:off x="6705111" y="1261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6" name="直線コネクタ 43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7" name="テキスト ボックス 436"/>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8" name="直線コネクタ 43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9" name="テキスト ボックス 438"/>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0" name="直線コネクタ 43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1" name="テキスト ボックス 440"/>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2" name="直線コネクタ 44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3" name="テキスト ボックス 442"/>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29204</xdr:rowOff>
    </xdr:from>
    <xdr:to>
      <xdr:col>54</xdr:col>
      <xdr:colOff>189865</xdr:colOff>
      <xdr:row>98</xdr:row>
      <xdr:rowOff>107055</xdr:rowOff>
    </xdr:to>
    <xdr:cxnSp macro="">
      <xdr:nvCxnSpPr>
        <xdr:cNvPr id="447" name="直線コネクタ 446"/>
        <xdr:cNvCxnSpPr/>
      </xdr:nvCxnSpPr>
      <xdr:spPr>
        <a:xfrm flipV="1">
          <a:off x="10475595" y="15459704"/>
          <a:ext cx="1270" cy="144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110882</xdr:rowOff>
    </xdr:from>
    <xdr:ext cx="469744" cy="259045"/>
    <xdr:sp macro="" textlink="">
      <xdr:nvSpPr>
        <xdr:cNvPr id="448" name="普通建設事業費 （ うち更新整備　）最小値テキスト"/>
        <xdr:cNvSpPr txBox="1"/>
      </xdr:nvSpPr>
      <xdr:spPr>
        <a:xfrm>
          <a:off x="10528300" y="16912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107055</xdr:rowOff>
    </xdr:from>
    <xdr:to>
      <xdr:col>55</xdr:col>
      <xdr:colOff>88900</xdr:colOff>
      <xdr:row>98</xdr:row>
      <xdr:rowOff>107055</xdr:rowOff>
    </xdr:to>
    <xdr:cxnSp macro="">
      <xdr:nvCxnSpPr>
        <xdr:cNvPr id="449" name="直線コネクタ 448"/>
        <xdr:cNvCxnSpPr/>
      </xdr:nvCxnSpPr>
      <xdr:spPr>
        <a:xfrm>
          <a:off x="10388600" y="16909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147331</xdr:rowOff>
    </xdr:from>
    <xdr:ext cx="599010" cy="259045"/>
    <xdr:sp macro="" textlink="">
      <xdr:nvSpPr>
        <xdr:cNvPr id="450" name="普通建設事業費 （ うち更新整備　）最大値テキスト"/>
        <xdr:cNvSpPr txBox="1"/>
      </xdr:nvSpPr>
      <xdr:spPr>
        <a:xfrm>
          <a:off x="10528300" y="15234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29204</xdr:rowOff>
    </xdr:from>
    <xdr:to>
      <xdr:col>55</xdr:col>
      <xdr:colOff>88900</xdr:colOff>
      <xdr:row>90</xdr:row>
      <xdr:rowOff>29204</xdr:rowOff>
    </xdr:to>
    <xdr:cxnSp macro="">
      <xdr:nvCxnSpPr>
        <xdr:cNvPr id="451" name="直線コネクタ 450"/>
        <xdr:cNvCxnSpPr/>
      </xdr:nvCxnSpPr>
      <xdr:spPr>
        <a:xfrm>
          <a:off x="10388600" y="154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22355</xdr:rowOff>
    </xdr:from>
    <xdr:to>
      <xdr:col>55</xdr:col>
      <xdr:colOff>0</xdr:colOff>
      <xdr:row>96</xdr:row>
      <xdr:rowOff>92472</xdr:rowOff>
    </xdr:to>
    <xdr:cxnSp macro="">
      <xdr:nvCxnSpPr>
        <xdr:cNvPr id="452" name="直線コネクタ 451"/>
        <xdr:cNvCxnSpPr/>
      </xdr:nvCxnSpPr>
      <xdr:spPr>
        <a:xfrm flipV="1">
          <a:off x="9639300" y="16310105"/>
          <a:ext cx="838200" cy="24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20043</xdr:rowOff>
    </xdr:from>
    <xdr:ext cx="534377" cy="259045"/>
    <xdr:sp macro="" textlink="">
      <xdr:nvSpPr>
        <xdr:cNvPr id="453" name="普通建設事業費 （ うち更新整備　）平均値テキスト"/>
        <xdr:cNvSpPr txBox="1"/>
      </xdr:nvSpPr>
      <xdr:spPr>
        <a:xfrm>
          <a:off x="10528300" y="16479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41616</xdr:rowOff>
    </xdr:from>
    <xdr:to>
      <xdr:col>55</xdr:col>
      <xdr:colOff>50800</xdr:colOff>
      <xdr:row>96</xdr:row>
      <xdr:rowOff>143216</xdr:rowOff>
    </xdr:to>
    <xdr:sp macro="" textlink="">
      <xdr:nvSpPr>
        <xdr:cNvPr id="454" name="フローチャート: 判断 453"/>
        <xdr:cNvSpPr/>
      </xdr:nvSpPr>
      <xdr:spPr>
        <a:xfrm>
          <a:off x="10426700" y="1650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92472</xdr:rowOff>
    </xdr:from>
    <xdr:to>
      <xdr:col>50</xdr:col>
      <xdr:colOff>114300</xdr:colOff>
      <xdr:row>96</xdr:row>
      <xdr:rowOff>135072</xdr:rowOff>
    </xdr:to>
    <xdr:cxnSp macro="">
      <xdr:nvCxnSpPr>
        <xdr:cNvPr id="455" name="直線コネクタ 454"/>
        <xdr:cNvCxnSpPr/>
      </xdr:nvCxnSpPr>
      <xdr:spPr>
        <a:xfrm flipV="1">
          <a:off x="8750300" y="16551672"/>
          <a:ext cx="889000" cy="4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165700</xdr:rowOff>
    </xdr:from>
    <xdr:to>
      <xdr:col>50</xdr:col>
      <xdr:colOff>165100</xdr:colOff>
      <xdr:row>96</xdr:row>
      <xdr:rowOff>95850</xdr:rowOff>
    </xdr:to>
    <xdr:sp macro="" textlink="">
      <xdr:nvSpPr>
        <xdr:cNvPr id="456" name="フローチャート: 判断 455"/>
        <xdr:cNvSpPr/>
      </xdr:nvSpPr>
      <xdr:spPr>
        <a:xfrm>
          <a:off x="9588500" y="16453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112377</xdr:rowOff>
    </xdr:from>
    <xdr:ext cx="534377" cy="259045"/>
    <xdr:sp macro="" textlink="">
      <xdr:nvSpPr>
        <xdr:cNvPr id="457" name="テキスト ボックス 456"/>
        <xdr:cNvSpPr txBox="1"/>
      </xdr:nvSpPr>
      <xdr:spPr>
        <a:xfrm>
          <a:off x="9372111" y="1622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135072</xdr:rowOff>
    </xdr:from>
    <xdr:to>
      <xdr:col>45</xdr:col>
      <xdr:colOff>177800</xdr:colOff>
      <xdr:row>97</xdr:row>
      <xdr:rowOff>129870</xdr:rowOff>
    </xdr:to>
    <xdr:cxnSp macro="">
      <xdr:nvCxnSpPr>
        <xdr:cNvPr id="458" name="直線コネクタ 457"/>
        <xdr:cNvCxnSpPr/>
      </xdr:nvCxnSpPr>
      <xdr:spPr>
        <a:xfrm flipV="1">
          <a:off x="7861300" y="16594272"/>
          <a:ext cx="889000" cy="16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26456</xdr:rowOff>
    </xdr:from>
    <xdr:to>
      <xdr:col>46</xdr:col>
      <xdr:colOff>38100</xdr:colOff>
      <xdr:row>96</xdr:row>
      <xdr:rowOff>128056</xdr:rowOff>
    </xdr:to>
    <xdr:sp macro="" textlink="">
      <xdr:nvSpPr>
        <xdr:cNvPr id="459" name="フローチャート: 判断 458"/>
        <xdr:cNvSpPr/>
      </xdr:nvSpPr>
      <xdr:spPr>
        <a:xfrm>
          <a:off x="8699500" y="1648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144583</xdr:rowOff>
    </xdr:from>
    <xdr:ext cx="534377" cy="259045"/>
    <xdr:sp macro="" textlink="">
      <xdr:nvSpPr>
        <xdr:cNvPr id="460" name="テキスト ボックス 459"/>
        <xdr:cNvSpPr txBox="1"/>
      </xdr:nvSpPr>
      <xdr:spPr>
        <a:xfrm>
          <a:off x="8483111" y="1626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31865</xdr:rowOff>
    </xdr:from>
    <xdr:to>
      <xdr:col>41</xdr:col>
      <xdr:colOff>50800</xdr:colOff>
      <xdr:row>97</xdr:row>
      <xdr:rowOff>129870</xdr:rowOff>
    </xdr:to>
    <xdr:cxnSp macro="">
      <xdr:nvCxnSpPr>
        <xdr:cNvPr id="461" name="直線コネクタ 460"/>
        <xdr:cNvCxnSpPr/>
      </xdr:nvCxnSpPr>
      <xdr:spPr>
        <a:xfrm>
          <a:off x="6972300" y="16491065"/>
          <a:ext cx="889000" cy="26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84410</xdr:rowOff>
    </xdr:from>
    <xdr:to>
      <xdr:col>41</xdr:col>
      <xdr:colOff>101600</xdr:colOff>
      <xdr:row>96</xdr:row>
      <xdr:rowOff>14560</xdr:rowOff>
    </xdr:to>
    <xdr:sp macro="" textlink="">
      <xdr:nvSpPr>
        <xdr:cNvPr id="462" name="フローチャート: 判断 461"/>
        <xdr:cNvSpPr/>
      </xdr:nvSpPr>
      <xdr:spPr>
        <a:xfrm>
          <a:off x="7810500" y="1637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31087</xdr:rowOff>
    </xdr:from>
    <xdr:ext cx="534377" cy="259045"/>
    <xdr:sp macro="" textlink="">
      <xdr:nvSpPr>
        <xdr:cNvPr id="463" name="テキスト ボックス 462"/>
        <xdr:cNvSpPr txBox="1"/>
      </xdr:nvSpPr>
      <xdr:spPr>
        <a:xfrm>
          <a:off x="7594111" y="16147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150019</xdr:rowOff>
    </xdr:from>
    <xdr:to>
      <xdr:col>36</xdr:col>
      <xdr:colOff>165100</xdr:colOff>
      <xdr:row>96</xdr:row>
      <xdr:rowOff>80169</xdr:rowOff>
    </xdr:to>
    <xdr:sp macro="" textlink="">
      <xdr:nvSpPr>
        <xdr:cNvPr id="464" name="フローチャート: 判断 463"/>
        <xdr:cNvSpPr/>
      </xdr:nvSpPr>
      <xdr:spPr>
        <a:xfrm>
          <a:off x="6921500" y="1643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96696</xdr:rowOff>
    </xdr:from>
    <xdr:ext cx="534377" cy="259045"/>
    <xdr:sp macro="" textlink="">
      <xdr:nvSpPr>
        <xdr:cNvPr id="465" name="テキスト ボックス 464"/>
        <xdr:cNvSpPr txBox="1"/>
      </xdr:nvSpPr>
      <xdr:spPr>
        <a:xfrm>
          <a:off x="6705111" y="1621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143005</xdr:rowOff>
    </xdr:from>
    <xdr:to>
      <xdr:col>55</xdr:col>
      <xdr:colOff>50800</xdr:colOff>
      <xdr:row>95</xdr:row>
      <xdr:rowOff>73155</xdr:rowOff>
    </xdr:to>
    <xdr:sp macro="" textlink="">
      <xdr:nvSpPr>
        <xdr:cNvPr id="471" name="楕円 470"/>
        <xdr:cNvSpPr/>
      </xdr:nvSpPr>
      <xdr:spPr>
        <a:xfrm>
          <a:off x="10426700" y="1625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165882</xdr:rowOff>
    </xdr:from>
    <xdr:ext cx="534377" cy="259045"/>
    <xdr:sp macro="" textlink="">
      <xdr:nvSpPr>
        <xdr:cNvPr id="472" name="普通建設事業費 （ うち更新整備　）該当値テキスト"/>
        <xdr:cNvSpPr txBox="1"/>
      </xdr:nvSpPr>
      <xdr:spPr>
        <a:xfrm>
          <a:off x="10528300" y="1611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41672</xdr:rowOff>
    </xdr:from>
    <xdr:to>
      <xdr:col>50</xdr:col>
      <xdr:colOff>165100</xdr:colOff>
      <xdr:row>96</xdr:row>
      <xdr:rowOff>143272</xdr:rowOff>
    </xdr:to>
    <xdr:sp macro="" textlink="">
      <xdr:nvSpPr>
        <xdr:cNvPr id="473" name="楕円 472"/>
        <xdr:cNvSpPr/>
      </xdr:nvSpPr>
      <xdr:spPr>
        <a:xfrm>
          <a:off x="9588500" y="1650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134399</xdr:rowOff>
    </xdr:from>
    <xdr:ext cx="534377" cy="259045"/>
    <xdr:sp macro="" textlink="">
      <xdr:nvSpPr>
        <xdr:cNvPr id="474" name="テキスト ボックス 473"/>
        <xdr:cNvSpPr txBox="1"/>
      </xdr:nvSpPr>
      <xdr:spPr>
        <a:xfrm>
          <a:off x="9372111" y="1659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84272</xdr:rowOff>
    </xdr:from>
    <xdr:to>
      <xdr:col>46</xdr:col>
      <xdr:colOff>38100</xdr:colOff>
      <xdr:row>97</xdr:row>
      <xdr:rowOff>14422</xdr:rowOff>
    </xdr:to>
    <xdr:sp macro="" textlink="">
      <xdr:nvSpPr>
        <xdr:cNvPr id="475" name="楕円 474"/>
        <xdr:cNvSpPr/>
      </xdr:nvSpPr>
      <xdr:spPr>
        <a:xfrm>
          <a:off x="8699500" y="1654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5549</xdr:rowOff>
    </xdr:from>
    <xdr:ext cx="534377" cy="259045"/>
    <xdr:sp macro="" textlink="">
      <xdr:nvSpPr>
        <xdr:cNvPr id="476" name="テキスト ボックス 475"/>
        <xdr:cNvSpPr txBox="1"/>
      </xdr:nvSpPr>
      <xdr:spPr>
        <a:xfrm>
          <a:off x="8483111" y="1663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79070</xdr:rowOff>
    </xdr:from>
    <xdr:to>
      <xdr:col>41</xdr:col>
      <xdr:colOff>101600</xdr:colOff>
      <xdr:row>98</xdr:row>
      <xdr:rowOff>9220</xdr:rowOff>
    </xdr:to>
    <xdr:sp macro="" textlink="">
      <xdr:nvSpPr>
        <xdr:cNvPr id="477" name="楕円 476"/>
        <xdr:cNvSpPr/>
      </xdr:nvSpPr>
      <xdr:spPr>
        <a:xfrm>
          <a:off x="7810500" y="1670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347</xdr:rowOff>
    </xdr:from>
    <xdr:ext cx="534377" cy="259045"/>
    <xdr:sp macro="" textlink="">
      <xdr:nvSpPr>
        <xdr:cNvPr id="478" name="テキスト ボックス 477"/>
        <xdr:cNvSpPr txBox="1"/>
      </xdr:nvSpPr>
      <xdr:spPr>
        <a:xfrm>
          <a:off x="7594111" y="1680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152515</xdr:rowOff>
    </xdr:from>
    <xdr:to>
      <xdr:col>36</xdr:col>
      <xdr:colOff>165100</xdr:colOff>
      <xdr:row>96</xdr:row>
      <xdr:rowOff>82665</xdr:rowOff>
    </xdr:to>
    <xdr:sp macro="" textlink="">
      <xdr:nvSpPr>
        <xdr:cNvPr id="479" name="楕円 478"/>
        <xdr:cNvSpPr/>
      </xdr:nvSpPr>
      <xdr:spPr>
        <a:xfrm>
          <a:off x="6921500" y="1644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73792</xdr:rowOff>
    </xdr:from>
    <xdr:ext cx="534377" cy="259045"/>
    <xdr:sp macro="" textlink="">
      <xdr:nvSpPr>
        <xdr:cNvPr id="480" name="テキスト ボックス 479"/>
        <xdr:cNvSpPr txBox="1"/>
      </xdr:nvSpPr>
      <xdr:spPr>
        <a:xfrm>
          <a:off x="6705111" y="1653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2" name="テキスト ボックス 49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0" name="テキスト ボックス 499"/>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135852</xdr:rowOff>
    </xdr:from>
    <xdr:to>
      <xdr:col>85</xdr:col>
      <xdr:colOff>126364</xdr:colOff>
      <xdr:row>39</xdr:row>
      <xdr:rowOff>44450</xdr:rowOff>
    </xdr:to>
    <xdr:cxnSp macro="">
      <xdr:nvCxnSpPr>
        <xdr:cNvPr id="504" name="直線コネクタ 503"/>
        <xdr:cNvCxnSpPr/>
      </xdr:nvCxnSpPr>
      <xdr:spPr>
        <a:xfrm flipV="1">
          <a:off x="16317595" y="5965152"/>
          <a:ext cx="1269" cy="765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6" name="直線コネクタ 50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82529</xdr:rowOff>
    </xdr:from>
    <xdr:ext cx="534377" cy="259045"/>
    <xdr:sp macro="" textlink="">
      <xdr:nvSpPr>
        <xdr:cNvPr id="507" name="災害復旧事業費最大値テキスト"/>
        <xdr:cNvSpPr txBox="1"/>
      </xdr:nvSpPr>
      <xdr:spPr>
        <a:xfrm>
          <a:off x="16370300" y="574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135852</xdr:rowOff>
    </xdr:from>
    <xdr:to>
      <xdr:col>86</xdr:col>
      <xdr:colOff>25400</xdr:colOff>
      <xdr:row>34</xdr:row>
      <xdr:rowOff>135852</xdr:rowOff>
    </xdr:to>
    <xdr:cxnSp macro="">
      <xdr:nvCxnSpPr>
        <xdr:cNvPr id="508" name="直線コネクタ 507"/>
        <xdr:cNvCxnSpPr/>
      </xdr:nvCxnSpPr>
      <xdr:spPr>
        <a:xfrm>
          <a:off x="16230600" y="596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35116</xdr:rowOff>
    </xdr:from>
    <xdr:to>
      <xdr:col>85</xdr:col>
      <xdr:colOff>127000</xdr:colOff>
      <xdr:row>34</xdr:row>
      <xdr:rowOff>135852</xdr:rowOff>
    </xdr:to>
    <xdr:cxnSp macro="">
      <xdr:nvCxnSpPr>
        <xdr:cNvPr id="509" name="直線コネクタ 508"/>
        <xdr:cNvCxnSpPr/>
      </xdr:nvCxnSpPr>
      <xdr:spPr>
        <a:xfrm>
          <a:off x="15481300" y="5350066"/>
          <a:ext cx="838200" cy="61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67365</xdr:rowOff>
    </xdr:from>
    <xdr:ext cx="469744" cy="259045"/>
    <xdr:sp macro="" textlink="">
      <xdr:nvSpPr>
        <xdr:cNvPr id="510" name="災害復旧事業費平均値テキスト"/>
        <xdr:cNvSpPr txBox="1"/>
      </xdr:nvSpPr>
      <xdr:spPr>
        <a:xfrm>
          <a:off x="16370300" y="65824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88938</xdr:rowOff>
    </xdr:from>
    <xdr:to>
      <xdr:col>85</xdr:col>
      <xdr:colOff>177800</xdr:colOff>
      <xdr:row>39</xdr:row>
      <xdr:rowOff>19088</xdr:rowOff>
    </xdr:to>
    <xdr:sp macro="" textlink="">
      <xdr:nvSpPr>
        <xdr:cNvPr id="511" name="フローチャート: 判断 510"/>
        <xdr:cNvSpPr/>
      </xdr:nvSpPr>
      <xdr:spPr>
        <a:xfrm>
          <a:off x="16268700" y="66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121964</xdr:rowOff>
    </xdr:from>
    <xdr:to>
      <xdr:col>81</xdr:col>
      <xdr:colOff>50800</xdr:colOff>
      <xdr:row>31</xdr:row>
      <xdr:rowOff>35116</xdr:rowOff>
    </xdr:to>
    <xdr:cxnSp macro="">
      <xdr:nvCxnSpPr>
        <xdr:cNvPr id="512" name="直線コネクタ 511"/>
        <xdr:cNvCxnSpPr/>
      </xdr:nvCxnSpPr>
      <xdr:spPr>
        <a:xfrm>
          <a:off x="14592300" y="5265464"/>
          <a:ext cx="889000" cy="8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53410</xdr:rowOff>
    </xdr:from>
    <xdr:to>
      <xdr:col>81</xdr:col>
      <xdr:colOff>101600</xdr:colOff>
      <xdr:row>38</xdr:row>
      <xdr:rowOff>155010</xdr:rowOff>
    </xdr:to>
    <xdr:sp macro="" textlink="">
      <xdr:nvSpPr>
        <xdr:cNvPr id="513" name="フローチャート: 判断 512"/>
        <xdr:cNvSpPr/>
      </xdr:nvSpPr>
      <xdr:spPr>
        <a:xfrm>
          <a:off x="15430500" y="656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146137</xdr:rowOff>
    </xdr:from>
    <xdr:ext cx="469744" cy="259045"/>
    <xdr:sp macro="" textlink="">
      <xdr:nvSpPr>
        <xdr:cNvPr id="514" name="テキスト ボックス 513"/>
        <xdr:cNvSpPr txBox="1"/>
      </xdr:nvSpPr>
      <xdr:spPr>
        <a:xfrm>
          <a:off x="15246428" y="666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121964</xdr:rowOff>
    </xdr:from>
    <xdr:to>
      <xdr:col>76</xdr:col>
      <xdr:colOff>114300</xdr:colOff>
      <xdr:row>32</xdr:row>
      <xdr:rowOff>136881</xdr:rowOff>
    </xdr:to>
    <xdr:cxnSp macro="">
      <xdr:nvCxnSpPr>
        <xdr:cNvPr id="515" name="直線コネクタ 514"/>
        <xdr:cNvCxnSpPr/>
      </xdr:nvCxnSpPr>
      <xdr:spPr>
        <a:xfrm flipV="1">
          <a:off x="13703300" y="5265464"/>
          <a:ext cx="889000" cy="35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16891</xdr:rowOff>
    </xdr:from>
    <xdr:to>
      <xdr:col>76</xdr:col>
      <xdr:colOff>165100</xdr:colOff>
      <xdr:row>38</xdr:row>
      <xdr:rowOff>118491</xdr:rowOff>
    </xdr:to>
    <xdr:sp macro="" textlink="">
      <xdr:nvSpPr>
        <xdr:cNvPr id="516" name="フローチャート: 判断 515"/>
        <xdr:cNvSpPr/>
      </xdr:nvSpPr>
      <xdr:spPr>
        <a:xfrm>
          <a:off x="14541500" y="653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109618</xdr:rowOff>
    </xdr:from>
    <xdr:ext cx="469744" cy="259045"/>
    <xdr:sp macro="" textlink="">
      <xdr:nvSpPr>
        <xdr:cNvPr id="517" name="テキスト ボックス 516"/>
        <xdr:cNvSpPr txBox="1"/>
      </xdr:nvSpPr>
      <xdr:spPr>
        <a:xfrm>
          <a:off x="14357428" y="662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136881</xdr:rowOff>
    </xdr:from>
    <xdr:to>
      <xdr:col>71</xdr:col>
      <xdr:colOff>177800</xdr:colOff>
      <xdr:row>38</xdr:row>
      <xdr:rowOff>144196</xdr:rowOff>
    </xdr:to>
    <xdr:cxnSp macro="">
      <xdr:nvCxnSpPr>
        <xdr:cNvPr id="518" name="直線コネクタ 517"/>
        <xdr:cNvCxnSpPr/>
      </xdr:nvCxnSpPr>
      <xdr:spPr>
        <a:xfrm flipV="1">
          <a:off x="12814300" y="5623281"/>
          <a:ext cx="889000" cy="103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72346</xdr:rowOff>
    </xdr:from>
    <xdr:to>
      <xdr:col>72</xdr:col>
      <xdr:colOff>38100</xdr:colOff>
      <xdr:row>38</xdr:row>
      <xdr:rowOff>2496</xdr:rowOff>
    </xdr:to>
    <xdr:sp macro="" textlink="">
      <xdr:nvSpPr>
        <xdr:cNvPr id="519" name="フローチャート: 判断 518"/>
        <xdr:cNvSpPr/>
      </xdr:nvSpPr>
      <xdr:spPr>
        <a:xfrm>
          <a:off x="13652500" y="64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165072</xdr:rowOff>
    </xdr:from>
    <xdr:ext cx="534377" cy="259045"/>
    <xdr:sp macro="" textlink="">
      <xdr:nvSpPr>
        <xdr:cNvPr id="520" name="テキスト ボックス 519"/>
        <xdr:cNvSpPr txBox="1"/>
      </xdr:nvSpPr>
      <xdr:spPr>
        <a:xfrm>
          <a:off x="13436111" y="650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13348</xdr:rowOff>
    </xdr:from>
    <xdr:to>
      <xdr:col>67</xdr:col>
      <xdr:colOff>101600</xdr:colOff>
      <xdr:row>38</xdr:row>
      <xdr:rowOff>114948</xdr:rowOff>
    </xdr:to>
    <xdr:sp macro="" textlink="">
      <xdr:nvSpPr>
        <xdr:cNvPr id="521" name="フローチャート: 判断 520"/>
        <xdr:cNvSpPr/>
      </xdr:nvSpPr>
      <xdr:spPr>
        <a:xfrm>
          <a:off x="12763500" y="652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131475</xdr:rowOff>
    </xdr:from>
    <xdr:ext cx="469744" cy="259045"/>
    <xdr:sp macro="" textlink="">
      <xdr:nvSpPr>
        <xdr:cNvPr id="522" name="テキスト ボックス 521"/>
        <xdr:cNvSpPr txBox="1"/>
      </xdr:nvSpPr>
      <xdr:spPr>
        <a:xfrm>
          <a:off x="12579428" y="630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85052</xdr:rowOff>
    </xdr:from>
    <xdr:to>
      <xdr:col>85</xdr:col>
      <xdr:colOff>177800</xdr:colOff>
      <xdr:row>35</xdr:row>
      <xdr:rowOff>15202</xdr:rowOff>
    </xdr:to>
    <xdr:sp macro="" textlink="">
      <xdr:nvSpPr>
        <xdr:cNvPr id="528" name="楕円 527"/>
        <xdr:cNvSpPr/>
      </xdr:nvSpPr>
      <xdr:spPr>
        <a:xfrm>
          <a:off x="16268700" y="591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38079</xdr:rowOff>
    </xdr:from>
    <xdr:ext cx="534377" cy="259045"/>
    <xdr:sp macro="" textlink="">
      <xdr:nvSpPr>
        <xdr:cNvPr id="529" name="災害復旧事業費該当値テキスト"/>
        <xdr:cNvSpPr txBox="1"/>
      </xdr:nvSpPr>
      <xdr:spPr>
        <a:xfrm>
          <a:off x="16370300" y="586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155766</xdr:rowOff>
    </xdr:from>
    <xdr:to>
      <xdr:col>81</xdr:col>
      <xdr:colOff>101600</xdr:colOff>
      <xdr:row>31</xdr:row>
      <xdr:rowOff>85916</xdr:rowOff>
    </xdr:to>
    <xdr:sp macro="" textlink="">
      <xdr:nvSpPr>
        <xdr:cNvPr id="530" name="楕円 529"/>
        <xdr:cNvSpPr/>
      </xdr:nvSpPr>
      <xdr:spPr>
        <a:xfrm>
          <a:off x="15430500" y="529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29</xdr:row>
      <xdr:rowOff>102443</xdr:rowOff>
    </xdr:from>
    <xdr:ext cx="534377" cy="259045"/>
    <xdr:sp macro="" textlink="">
      <xdr:nvSpPr>
        <xdr:cNvPr id="531" name="テキスト ボックス 530"/>
        <xdr:cNvSpPr txBox="1"/>
      </xdr:nvSpPr>
      <xdr:spPr>
        <a:xfrm>
          <a:off x="15214111" y="507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71164</xdr:rowOff>
    </xdr:from>
    <xdr:to>
      <xdr:col>76</xdr:col>
      <xdr:colOff>165100</xdr:colOff>
      <xdr:row>31</xdr:row>
      <xdr:rowOff>1314</xdr:rowOff>
    </xdr:to>
    <xdr:sp macro="" textlink="">
      <xdr:nvSpPr>
        <xdr:cNvPr id="532" name="楕円 531"/>
        <xdr:cNvSpPr/>
      </xdr:nvSpPr>
      <xdr:spPr>
        <a:xfrm>
          <a:off x="14541500" y="521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29</xdr:row>
      <xdr:rowOff>17841</xdr:rowOff>
    </xdr:from>
    <xdr:ext cx="534377" cy="259045"/>
    <xdr:sp macro="" textlink="">
      <xdr:nvSpPr>
        <xdr:cNvPr id="533" name="テキスト ボックス 532"/>
        <xdr:cNvSpPr txBox="1"/>
      </xdr:nvSpPr>
      <xdr:spPr>
        <a:xfrm>
          <a:off x="14325111" y="498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86081</xdr:rowOff>
    </xdr:from>
    <xdr:to>
      <xdr:col>72</xdr:col>
      <xdr:colOff>38100</xdr:colOff>
      <xdr:row>33</xdr:row>
      <xdr:rowOff>16231</xdr:rowOff>
    </xdr:to>
    <xdr:sp macro="" textlink="">
      <xdr:nvSpPr>
        <xdr:cNvPr id="534" name="楕円 533"/>
        <xdr:cNvSpPr/>
      </xdr:nvSpPr>
      <xdr:spPr>
        <a:xfrm>
          <a:off x="13652500" y="557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32758</xdr:rowOff>
    </xdr:from>
    <xdr:ext cx="534377" cy="259045"/>
    <xdr:sp macro="" textlink="">
      <xdr:nvSpPr>
        <xdr:cNvPr id="535" name="テキスト ボックス 534"/>
        <xdr:cNvSpPr txBox="1"/>
      </xdr:nvSpPr>
      <xdr:spPr>
        <a:xfrm>
          <a:off x="13436111" y="534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93396</xdr:rowOff>
    </xdr:from>
    <xdr:to>
      <xdr:col>67</xdr:col>
      <xdr:colOff>101600</xdr:colOff>
      <xdr:row>39</xdr:row>
      <xdr:rowOff>23546</xdr:rowOff>
    </xdr:to>
    <xdr:sp macro="" textlink="">
      <xdr:nvSpPr>
        <xdr:cNvPr id="536" name="楕円 535"/>
        <xdr:cNvSpPr/>
      </xdr:nvSpPr>
      <xdr:spPr>
        <a:xfrm>
          <a:off x="12763500" y="660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14673</xdr:rowOff>
    </xdr:from>
    <xdr:ext cx="469744" cy="259045"/>
    <xdr:sp macro="" textlink="">
      <xdr:nvSpPr>
        <xdr:cNvPr id="537" name="テキスト ボックス 536"/>
        <xdr:cNvSpPr txBox="1"/>
      </xdr:nvSpPr>
      <xdr:spPr>
        <a:xfrm>
          <a:off x="12579428" y="670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7" name="テキスト ボックス 596"/>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9" name="テキスト ボックス 598"/>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1" name="テキスト ボックス 60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3" name="テキスト ボックス 60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29997</xdr:rowOff>
    </xdr:from>
    <xdr:to>
      <xdr:col>85</xdr:col>
      <xdr:colOff>126364</xdr:colOff>
      <xdr:row>79</xdr:row>
      <xdr:rowOff>99237</xdr:rowOff>
    </xdr:to>
    <xdr:cxnSp macro="">
      <xdr:nvCxnSpPr>
        <xdr:cNvPr id="611" name="直線コネクタ 610"/>
        <xdr:cNvCxnSpPr/>
      </xdr:nvCxnSpPr>
      <xdr:spPr>
        <a:xfrm flipV="1">
          <a:off x="16317595" y="12031497"/>
          <a:ext cx="1269" cy="16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103064</xdr:rowOff>
    </xdr:from>
    <xdr:ext cx="534377" cy="259045"/>
    <xdr:sp macro="" textlink="">
      <xdr:nvSpPr>
        <xdr:cNvPr id="612" name="公債費最小値テキスト"/>
        <xdr:cNvSpPr txBox="1"/>
      </xdr:nvSpPr>
      <xdr:spPr>
        <a:xfrm>
          <a:off x="16370300" y="1364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99237</xdr:rowOff>
    </xdr:from>
    <xdr:to>
      <xdr:col>86</xdr:col>
      <xdr:colOff>25400</xdr:colOff>
      <xdr:row>79</xdr:row>
      <xdr:rowOff>99237</xdr:rowOff>
    </xdr:to>
    <xdr:cxnSp macro="">
      <xdr:nvCxnSpPr>
        <xdr:cNvPr id="613" name="直線コネクタ 612"/>
        <xdr:cNvCxnSpPr/>
      </xdr:nvCxnSpPr>
      <xdr:spPr>
        <a:xfrm>
          <a:off x="16230600" y="1364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148124</xdr:rowOff>
    </xdr:from>
    <xdr:ext cx="599010" cy="259045"/>
    <xdr:sp macro="" textlink="">
      <xdr:nvSpPr>
        <xdr:cNvPr id="614" name="公債費最大値テキスト"/>
        <xdr:cNvSpPr txBox="1"/>
      </xdr:nvSpPr>
      <xdr:spPr>
        <a:xfrm>
          <a:off x="16370300" y="11806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29997</xdr:rowOff>
    </xdr:from>
    <xdr:to>
      <xdr:col>86</xdr:col>
      <xdr:colOff>25400</xdr:colOff>
      <xdr:row>70</xdr:row>
      <xdr:rowOff>29997</xdr:rowOff>
    </xdr:to>
    <xdr:cxnSp macro="">
      <xdr:nvCxnSpPr>
        <xdr:cNvPr id="615" name="直線コネクタ 614"/>
        <xdr:cNvCxnSpPr/>
      </xdr:nvCxnSpPr>
      <xdr:spPr>
        <a:xfrm>
          <a:off x="16230600" y="12031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88036</xdr:rowOff>
    </xdr:from>
    <xdr:to>
      <xdr:col>85</xdr:col>
      <xdr:colOff>127000</xdr:colOff>
      <xdr:row>76</xdr:row>
      <xdr:rowOff>13170</xdr:rowOff>
    </xdr:to>
    <xdr:cxnSp macro="">
      <xdr:nvCxnSpPr>
        <xdr:cNvPr id="616" name="直線コネクタ 615"/>
        <xdr:cNvCxnSpPr/>
      </xdr:nvCxnSpPr>
      <xdr:spPr>
        <a:xfrm flipV="1">
          <a:off x="15481300" y="12946786"/>
          <a:ext cx="838200" cy="9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79736</xdr:rowOff>
    </xdr:from>
    <xdr:ext cx="534377" cy="259045"/>
    <xdr:sp macro="" textlink="">
      <xdr:nvSpPr>
        <xdr:cNvPr id="617" name="公債費平均値テキスト"/>
        <xdr:cNvSpPr txBox="1"/>
      </xdr:nvSpPr>
      <xdr:spPr>
        <a:xfrm>
          <a:off x="16370300" y="13109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101309</xdr:rowOff>
    </xdr:from>
    <xdr:to>
      <xdr:col>85</xdr:col>
      <xdr:colOff>177800</xdr:colOff>
      <xdr:row>77</xdr:row>
      <xdr:rowOff>31459</xdr:rowOff>
    </xdr:to>
    <xdr:sp macro="" textlink="">
      <xdr:nvSpPr>
        <xdr:cNvPr id="618" name="フローチャート: 判断 617"/>
        <xdr:cNvSpPr/>
      </xdr:nvSpPr>
      <xdr:spPr>
        <a:xfrm>
          <a:off x="16268700" y="1313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13170</xdr:rowOff>
    </xdr:from>
    <xdr:to>
      <xdr:col>81</xdr:col>
      <xdr:colOff>50800</xdr:colOff>
      <xdr:row>77</xdr:row>
      <xdr:rowOff>146596</xdr:rowOff>
    </xdr:to>
    <xdr:cxnSp macro="">
      <xdr:nvCxnSpPr>
        <xdr:cNvPr id="619" name="直線コネクタ 618"/>
        <xdr:cNvCxnSpPr/>
      </xdr:nvCxnSpPr>
      <xdr:spPr>
        <a:xfrm flipV="1">
          <a:off x="14592300" y="13043370"/>
          <a:ext cx="889000" cy="30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138010</xdr:rowOff>
    </xdr:from>
    <xdr:to>
      <xdr:col>81</xdr:col>
      <xdr:colOff>101600</xdr:colOff>
      <xdr:row>77</xdr:row>
      <xdr:rowOff>68160</xdr:rowOff>
    </xdr:to>
    <xdr:sp macro="" textlink="">
      <xdr:nvSpPr>
        <xdr:cNvPr id="620" name="フローチャート: 判断 619"/>
        <xdr:cNvSpPr/>
      </xdr:nvSpPr>
      <xdr:spPr>
        <a:xfrm>
          <a:off x="15430500" y="1316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59287</xdr:rowOff>
    </xdr:from>
    <xdr:ext cx="534377" cy="259045"/>
    <xdr:sp macro="" textlink="">
      <xdr:nvSpPr>
        <xdr:cNvPr id="621" name="テキスト ボックス 620"/>
        <xdr:cNvSpPr txBox="1"/>
      </xdr:nvSpPr>
      <xdr:spPr>
        <a:xfrm>
          <a:off x="15214111" y="1326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146596</xdr:rowOff>
    </xdr:from>
    <xdr:to>
      <xdr:col>76</xdr:col>
      <xdr:colOff>114300</xdr:colOff>
      <xdr:row>78</xdr:row>
      <xdr:rowOff>29184</xdr:rowOff>
    </xdr:to>
    <xdr:cxnSp macro="">
      <xdr:nvCxnSpPr>
        <xdr:cNvPr id="622" name="直線コネクタ 621"/>
        <xdr:cNvCxnSpPr/>
      </xdr:nvCxnSpPr>
      <xdr:spPr>
        <a:xfrm flipV="1">
          <a:off x="13703300" y="13348246"/>
          <a:ext cx="889000" cy="5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149949</xdr:rowOff>
    </xdr:from>
    <xdr:to>
      <xdr:col>76</xdr:col>
      <xdr:colOff>165100</xdr:colOff>
      <xdr:row>77</xdr:row>
      <xdr:rowOff>80099</xdr:rowOff>
    </xdr:to>
    <xdr:sp macro="" textlink="">
      <xdr:nvSpPr>
        <xdr:cNvPr id="623" name="フローチャート: 判断 622"/>
        <xdr:cNvSpPr/>
      </xdr:nvSpPr>
      <xdr:spPr>
        <a:xfrm>
          <a:off x="14541500" y="1318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96626</xdr:rowOff>
    </xdr:from>
    <xdr:ext cx="534377" cy="259045"/>
    <xdr:sp macro="" textlink="">
      <xdr:nvSpPr>
        <xdr:cNvPr id="624" name="テキスト ボックス 623"/>
        <xdr:cNvSpPr txBox="1"/>
      </xdr:nvSpPr>
      <xdr:spPr>
        <a:xfrm>
          <a:off x="14325111" y="1295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29184</xdr:rowOff>
    </xdr:from>
    <xdr:to>
      <xdr:col>71</xdr:col>
      <xdr:colOff>177800</xdr:colOff>
      <xdr:row>78</xdr:row>
      <xdr:rowOff>41275</xdr:rowOff>
    </xdr:to>
    <xdr:cxnSp macro="">
      <xdr:nvCxnSpPr>
        <xdr:cNvPr id="625" name="直線コネクタ 624"/>
        <xdr:cNvCxnSpPr/>
      </xdr:nvCxnSpPr>
      <xdr:spPr>
        <a:xfrm flipV="1">
          <a:off x="12814300" y="13402284"/>
          <a:ext cx="889000" cy="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121958</xdr:rowOff>
    </xdr:from>
    <xdr:to>
      <xdr:col>72</xdr:col>
      <xdr:colOff>38100</xdr:colOff>
      <xdr:row>77</xdr:row>
      <xdr:rowOff>52108</xdr:rowOff>
    </xdr:to>
    <xdr:sp macro="" textlink="">
      <xdr:nvSpPr>
        <xdr:cNvPr id="626" name="フローチャート: 判断 625"/>
        <xdr:cNvSpPr/>
      </xdr:nvSpPr>
      <xdr:spPr>
        <a:xfrm>
          <a:off x="13652500" y="1315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68635</xdr:rowOff>
    </xdr:from>
    <xdr:ext cx="534377" cy="259045"/>
    <xdr:sp macro="" textlink="">
      <xdr:nvSpPr>
        <xdr:cNvPr id="627" name="テキスト ボックス 626"/>
        <xdr:cNvSpPr txBox="1"/>
      </xdr:nvSpPr>
      <xdr:spPr>
        <a:xfrm>
          <a:off x="13436111" y="1292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115024</xdr:rowOff>
    </xdr:from>
    <xdr:to>
      <xdr:col>67</xdr:col>
      <xdr:colOff>101600</xdr:colOff>
      <xdr:row>77</xdr:row>
      <xdr:rowOff>45174</xdr:rowOff>
    </xdr:to>
    <xdr:sp macro="" textlink="">
      <xdr:nvSpPr>
        <xdr:cNvPr id="628" name="フローチャート: 判断 627"/>
        <xdr:cNvSpPr/>
      </xdr:nvSpPr>
      <xdr:spPr>
        <a:xfrm>
          <a:off x="12763500" y="1314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61701</xdr:rowOff>
    </xdr:from>
    <xdr:ext cx="534377" cy="259045"/>
    <xdr:sp macro="" textlink="">
      <xdr:nvSpPr>
        <xdr:cNvPr id="629" name="テキスト ボックス 628"/>
        <xdr:cNvSpPr txBox="1"/>
      </xdr:nvSpPr>
      <xdr:spPr>
        <a:xfrm>
          <a:off x="12547111" y="1292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37236</xdr:rowOff>
    </xdr:from>
    <xdr:to>
      <xdr:col>85</xdr:col>
      <xdr:colOff>177800</xdr:colOff>
      <xdr:row>75</xdr:row>
      <xdr:rowOff>138836</xdr:rowOff>
    </xdr:to>
    <xdr:sp macro="" textlink="">
      <xdr:nvSpPr>
        <xdr:cNvPr id="635" name="楕円 634"/>
        <xdr:cNvSpPr/>
      </xdr:nvSpPr>
      <xdr:spPr>
        <a:xfrm>
          <a:off x="16268700" y="1289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60113</xdr:rowOff>
    </xdr:from>
    <xdr:ext cx="534377" cy="259045"/>
    <xdr:sp macro="" textlink="">
      <xdr:nvSpPr>
        <xdr:cNvPr id="636" name="公債費該当値テキスト"/>
        <xdr:cNvSpPr txBox="1"/>
      </xdr:nvSpPr>
      <xdr:spPr>
        <a:xfrm>
          <a:off x="16370300" y="1274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133820</xdr:rowOff>
    </xdr:from>
    <xdr:to>
      <xdr:col>81</xdr:col>
      <xdr:colOff>101600</xdr:colOff>
      <xdr:row>76</xdr:row>
      <xdr:rowOff>63970</xdr:rowOff>
    </xdr:to>
    <xdr:sp macro="" textlink="">
      <xdr:nvSpPr>
        <xdr:cNvPr id="637" name="楕円 636"/>
        <xdr:cNvSpPr/>
      </xdr:nvSpPr>
      <xdr:spPr>
        <a:xfrm>
          <a:off x="15430500" y="129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80497</xdr:rowOff>
    </xdr:from>
    <xdr:ext cx="534377" cy="259045"/>
    <xdr:sp macro="" textlink="">
      <xdr:nvSpPr>
        <xdr:cNvPr id="638" name="テキスト ボックス 637"/>
        <xdr:cNvSpPr txBox="1"/>
      </xdr:nvSpPr>
      <xdr:spPr>
        <a:xfrm>
          <a:off x="15214111" y="127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95796</xdr:rowOff>
    </xdr:from>
    <xdr:to>
      <xdr:col>76</xdr:col>
      <xdr:colOff>165100</xdr:colOff>
      <xdr:row>78</xdr:row>
      <xdr:rowOff>25946</xdr:rowOff>
    </xdr:to>
    <xdr:sp macro="" textlink="">
      <xdr:nvSpPr>
        <xdr:cNvPr id="639" name="楕円 638"/>
        <xdr:cNvSpPr/>
      </xdr:nvSpPr>
      <xdr:spPr>
        <a:xfrm>
          <a:off x="14541500" y="1329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17073</xdr:rowOff>
    </xdr:from>
    <xdr:ext cx="534377" cy="259045"/>
    <xdr:sp macro="" textlink="">
      <xdr:nvSpPr>
        <xdr:cNvPr id="640" name="テキスト ボックス 639"/>
        <xdr:cNvSpPr txBox="1"/>
      </xdr:nvSpPr>
      <xdr:spPr>
        <a:xfrm>
          <a:off x="14325111" y="1339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149834</xdr:rowOff>
    </xdr:from>
    <xdr:to>
      <xdr:col>72</xdr:col>
      <xdr:colOff>38100</xdr:colOff>
      <xdr:row>78</xdr:row>
      <xdr:rowOff>79984</xdr:rowOff>
    </xdr:to>
    <xdr:sp macro="" textlink="">
      <xdr:nvSpPr>
        <xdr:cNvPr id="641" name="楕円 640"/>
        <xdr:cNvSpPr/>
      </xdr:nvSpPr>
      <xdr:spPr>
        <a:xfrm>
          <a:off x="13652500" y="1335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71111</xdr:rowOff>
    </xdr:from>
    <xdr:ext cx="534377" cy="259045"/>
    <xdr:sp macro="" textlink="">
      <xdr:nvSpPr>
        <xdr:cNvPr id="642" name="テキスト ボックス 641"/>
        <xdr:cNvSpPr txBox="1"/>
      </xdr:nvSpPr>
      <xdr:spPr>
        <a:xfrm>
          <a:off x="13436111" y="1344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161925</xdr:rowOff>
    </xdr:from>
    <xdr:to>
      <xdr:col>67</xdr:col>
      <xdr:colOff>101600</xdr:colOff>
      <xdr:row>78</xdr:row>
      <xdr:rowOff>92075</xdr:rowOff>
    </xdr:to>
    <xdr:sp macro="" textlink="">
      <xdr:nvSpPr>
        <xdr:cNvPr id="643" name="楕円 642"/>
        <xdr:cNvSpPr/>
      </xdr:nvSpPr>
      <xdr:spPr>
        <a:xfrm>
          <a:off x="12763500" y="1336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83202</xdr:rowOff>
    </xdr:from>
    <xdr:ext cx="534377" cy="259045"/>
    <xdr:sp macro="" textlink="">
      <xdr:nvSpPr>
        <xdr:cNvPr id="644" name="テキスト ボックス 643"/>
        <xdr:cNvSpPr txBox="1"/>
      </xdr:nvSpPr>
      <xdr:spPr>
        <a:xfrm>
          <a:off x="12547111" y="1345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91842</xdr:rowOff>
    </xdr:from>
    <xdr:to>
      <xdr:col>85</xdr:col>
      <xdr:colOff>126364</xdr:colOff>
      <xdr:row>99</xdr:row>
      <xdr:rowOff>43870</xdr:rowOff>
    </xdr:to>
    <xdr:cxnSp macro="">
      <xdr:nvCxnSpPr>
        <xdr:cNvPr id="668" name="直線コネクタ 667"/>
        <xdr:cNvCxnSpPr/>
      </xdr:nvCxnSpPr>
      <xdr:spPr>
        <a:xfrm flipV="1">
          <a:off x="16317595" y="15522342"/>
          <a:ext cx="1269" cy="149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78565" cy="259045"/>
    <xdr:sp macro="" textlink="">
      <xdr:nvSpPr>
        <xdr:cNvPr id="669" name="積立金最小値テキスト"/>
        <xdr:cNvSpPr txBox="1"/>
      </xdr:nvSpPr>
      <xdr:spPr>
        <a:xfrm>
          <a:off x="16370300" y="170212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0" name="直線コネクタ 669"/>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38519</xdr:rowOff>
    </xdr:from>
    <xdr:ext cx="599010" cy="259045"/>
    <xdr:sp macro="" textlink="">
      <xdr:nvSpPr>
        <xdr:cNvPr id="671" name="積立金最大値テキスト"/>
        <xdr:cNvSpPr txBox="1"/>
      </xdr:nvSpPr>
      <xdr:spPr>
        <a:xfrm>
          <a:off x="16370300" y="15297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91842</xdr:rowOff>
    </xdr:from>
    <xdr:to>
      <xdr:col>86</xdr:col>
      <xdr:colOff>25400</xdr:colOff>
      <xdr:row>90</xdr:row>
      <xdr:rowOff>91842</xdr:rowOff>
    </xdr:to>
    <xdr:cxnSp macro="">
      <xdr:nvCxnSpPr>
        <xdr:cNvPr id="672" name="直線コネクタ 671"/>
        <xdr:cNvCxnSpPr/>
      </xdr:nvCxnSpPr>
      <xdr:spPr>
        <a:xfrm>
          <a:off x="16230600" y="15522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98834</xdr:rowOff>
    </xdr:from>
    <xdr:to>
      <xdr:col>85</xdr:col>
      <xdr:colOff>127000</xdr:colOff>
      <xdr:row>98</xdr:row>
      <xdr:rowOff>124479</xdr:rowOff>
    </xdr:to>
    <xdr:cxnSp macro="">
      <xdr:nvCxnSpPr>
        <xdr:cNvPr id="673" name="直線コネクタ 672"/>
        <xdr:cNvCxnSpPr/>
      </xdr:nvCxnSpPr>
      <xdr:spPr>
        <a:xfrm flipV="1">
          <a:off x="15481300" y="16900934"/>
          <a:ext cx="838200" cy="25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33662</xdr:rowOff>
    </xdr:from>
    <xdr:ext cx="534377" cy="259045"/>
    <xdr:sp macro="" textlink="">
      <xdr:nvSpPr>
        <xdr:cNvPr id="674" name="積立金平均値テキスト"/>
        <xdr:cNvSpPr txBox="1"/>
      </xdr:nvSpPr>
      <xdr:spPr>
        <a:xfrm>
          <a:off x="16370300" y="16835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55235</xdr:rowOff>
    </xdr:from>
    <xdr:to>
      <xdr:col>85</xdr:col>
      <xdr:colOff>177800</xdr:colOff>
      <xdr:row>98</xdr:row>
      <xdr:rowOff>156835</xdr:rowOff>
    </xdr:to>
    <xdr:sp macro="" textlink="">
      <xdr:nvSpPr>
        <xdr:cNvPr id="675" name="フローチャート: 判断 674"/>
        <xdr:cNvSpPr/>
      </xdr:nvSpPr>
      <xdr:spPr>
        <a:xfrm>
          <a:off x="16268700" y="1685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146444</xdr:rowOff>
    </xdr:from>
    <xdr:to>
      <xdr:col>81</xdr:col>
      <xdr:colOff>50800</xdr:colOff>
      <xdr:row>98</xdr:row>
      <xdr:rowOff>124479</xdr:rowOff>
    </xdr:to>
    <xdr:cxnSp macro="">
      <xdr:nvCxnSpPr>
        <xdr:cNvPr id="676" name="直線コネクタ 675"/>
        <xdr:cNvCxnSpPr/>
      </xdr:nvCxnSpPr>
      <xdr:spPr>
        <a:xfrm>
          <a:off x="14592300" y="16777094"/>
          <a:ext cx="889000" cy="14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40673</xdr:rowOff>
    </xdr:from>
    <xdr:to>
      <xdr:col>81</xdr:col>
      <xdr:colOff>101600</xdr:colOff>
      <xdr:row>98</xdr:row>
      <xdr:rowOff>142273</xdr:rowOff>
    </xdr:to>
    <xdr:sp macro="" textlink="">
      <xdr:nvSpPr>
        <xdr:cNvPr id="677" name="フローチャート: 判断 676"/>
        <xdr:cNvSpPr/>
      </xdr:nvSpPr>
      <xdr:spPr>
        <a:xfrm>
          <a:off x="15430500" y="1684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158800</xdr:rowOff>
    </xdr:from>
    <xdr:ext cx="534377" cy="259045"/>
    <xdr:sp macro="" textlink="">
      <xdr:nvSpPr>
        <xdr:cNvPr id="678" name="テキスト ボックス 677"/>
        <xdr:cNvSpPr txBox="1"/>
      </xdr:nvSpPr>
      <xdr:spPr>
        <a:xfrm>
          <a:off x="15214111" y="1661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28845</xdr:rowOff>
    </xdr:from>
    <xdr:to>
      <xdr:col>76</xdr:col>
      <xdr:colOff>114300</xdr:colOff>
      <xdr:row>97</xdr:row>
      <xdr:rowOff>146444</xdr:rowOff>
    </xdr:to>
    <xdr:cxnSp macro="">
      <xdr:nvCxnSpPr>
        <xdr:cNvPr id="679" name="直線コネクタ 678"/>
        <xdr:cNvCxnSpPr/>
      </xdr:nvCxnSpPr>
      <xdr:spPr>
        <a:xfrm>
          <a:off x="13703300" y="16659495"/>
          <a:ext cx="889000" cy="117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26366</xdr:rowOff>
    </xdr:from>
    <xdr:to>
      <xdr:col>76</xdr:col>
      <xdr:colOff>165100</xdr:colOff>
      <xdr:row>98</xdr:row>
      <xdr:rowOff>127966</xdr:rowOff>
    </xdr:to>
    <xdr:sp macro="" textlink="">
      <xdr:nvSpPr>
        <xdr:cNvPr id="680" name="フローチャート: 判断 679"/>
        <xdr:cNvSpPr/>
      </xdr:nvSpPr>
      <xdr:spPr>
        <a:xfrm>
          <a:off x="14541500" y="1682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119093</xdr:rowOff>
    </xdr:from>
    <xdr:ext cx="534377" cy="259045"/>
    <xdr:sp macro="" textlink="">
      <xdr:nvSpPr>
        <xdr:cNvPr id="681" name="テキスト ボックス 680"/>
        <xdr:cNvSpPr txBox="1"/>
      </xdr:nvSpPr>
      <xdr:spPr>
        <a:xfrm>
          <a:off x="14325111" y="1692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28845</xdr:rowOff>
    </xdr:from>
    <xdr:to>
      <xdr:col>71</xdr:col>
      <xdr:colOff>177800</xdr:colOff>
      <xdr:row>99</xdr:row>
      <xdr:rowOff>5992</xdr:rowOff>
    </xdr:to>
    <xdr:cxnSp macro="">
      <xdr:nvCxnSpPr>
        <xdr:cNvPr id="682" name="直線コネクタ 681"/>
        <xdr:cNvCxnSpPr/>
      </xdr:nvCxnSpPr>
      <xdr:spPr>
        <a:xfrm flipV="1">
          <a:off x="12814300" y="16659495"/>
          <a:ext cx="889000" cy="320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52980</xdr:rowOff>
    </xdr:from>
    <xdr:to>
      <xdr:col>72</xdr:col>
      <xdr:colOff>38100</xdr:colOff>
      <xdr:row>98</xdr:row>
      <xdr:rowOff>154580</xdr:rowOff>
    </xdr:to>
    <xdr:sp macro="" textlink="">
      <xdr:nvSpPr>
        <xdr:cNvPr id="683" name="フローチャート: 判断 682"/>
        <xdr:cNvSpPr/>
      </xdr:nvSpPr>
      <xdr:spPr>
        <a:xfrm>
          <a:off x="13652500" y="168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145707</xdr:rowOff>
    </xdr:from>
    <xdr:ext cx="534377" cy="259045"/>
    <xdr:sp macro="" textlink="">
      <xdr:nvSpPr>
        <xdr:cNvPr id="684" name="テキスト ボックス 683"/>
        <xdr:cNvSpPr txBox="1"/>
      </xdr:nvSpPr>
      <xdr:spPr>
        <a:xfrm>
          <a:off x="13436111" y="1694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83810</xdr:rowOff>
    </xdr:from>
    <xdr:to>
      <xdr:col>67</xdr:col>
      <xdr:colOff>101600</xdr:colOff>
      <xdr:row>99</xdr:row>
      <xdr:rowOff>13960</xdr:rowOff>
    </xdr:to>
    <xdr:sp macro="" textlink="">
      <xdr:nvSpPr>
        <xdr:cNvPr id="685" name="フローチャート: 判断 684"/>
        <xdr:cNvSpPr/>
      </xdr:nvSpPr>
      <xdr:spPr>
        <a:xfrm>
          <a:off x="12763500" y="1688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30487</xdr:rowOff>
    </xdr:from>
    <xdr:ext cx="534377" cy="259045"/>
    <xdr:sp macro="" textlink="">
      <xdr:nvSpPr>
        <xdr:cNvPr id="686" name="テキスト ボックス 685"/>
        <xdr:cNvSpPr txBox="1"/>
      </xdr:nvSpPr>
      <xdr:spPr>
        <a:xfrm>
          <a:off x="12547111" y="16661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48034</xdr:rowOff>
    </xdr:from>
    <xdr:to>
      <xdr:col>85</xdr:col>
      <xdr:colOff>177800</xdr:colOff>
      <xdr:row>98</xdr:row>
      <xdr:rowOff>149634</xdr:rowOff>
    </xdr:to>
    <xdr:sp macro="" textlink="">
      <xdr:nvSpPr>
        <xdr:cNvPr id="692" name="楕円 691"/>
        <xdr:cNvSpPr/>
      </xdr:nvSpPr>
      <xdr:spPr>
        <a:xfrm>
          <a:off x="16268700" y="1685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7411</xdr:rowOff>
    </xdr:from>
    <xdr:ext cx="534377" cy="259045"/>
    <xdr:sp macro="" textlink="">
      <xdr:nvSpPr>
        <xdr:cNvPr id="693" name="積立金該当値テキスト"/>
        <xdr:cNvSpPr txBox="1"/>
      </xdr:nvSpPr>
      <xdr:spPr>
        <a:xfrm>
          <a:off x="16370300" y="1663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73679</xdr:rowOff>
    </xdr:from>
    <xdr:to>
      <xdr:col>81</xdr:col>
      <xdr:colOff>101600</xdr:colOff>
      <xdr:row>99</xdr:row>
      <xdr:rowOff>3829</xdr:rowOff>
    </xdr:to>
    <xdr:sp macro="" textlink="">
      <xdr:nvSpPr>
        <xdr:cNvPr id="694" name="楕円 693"/>
        <xdr:cNvSpPr/>
      </xdr:nvSpPr>
      <xdr:spPr>
        <a:xfrm>
          <a:off x="15430500" y="1687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166406</xdr:rowOff>
    </xdr:from>
    <xdr:ext cx="534377" cy="259045"/>
    <xdr:sp macro="" textlink="">
      <xdr:nvSpPr>
        <xdr:cNvPr id="695" name="テキスト ボックス 694"/>
        <xdr:cNvSpPr txBox="1"/>
      </xdr:nvSpPr>
      <xdr:spPr>
        <a:xfrm>
          <a:off x="15214111" y="1696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95644</xdr:rowOff>
    </xdr:from>
    <xdr:to>
      <xdr:col>76</xdr:col>
      <xdr:colOff>165100</xdr:colOff>
      <xdr:row>98</xdr:row>
      <xdr:rowOff>25794</xdr:rowOff>
    </xdr:to>
    <xdr:sp macro="" textlink="">
      <xdr:nvSpPr>
        <xdr:cNvPr id="696" name="楕円 695"/>
        <xdr:cNvSpPr/>
      </xdr:nvSpPr>
      <xdr:spPr>
        <a:xfrm>
          <a:off x="14541500" y="1672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42321</xdr:rowOff>
    </xdr:from>
    <xdr:ext cx="534377" cy="259045"/>
    <xdr:sp macro="" textlink="">
      <xdr:nvSpPr>
        <xdr:cNvPr id="697" name="テキスト ボックス 696"/>
        <xdr:cNvSpPr txBox="1"/>
      </xdr:nvSpPr>
      <xdr:spPr>
        <a:xfrm>
          <a:off x="14325111" y="165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149495</xdr:rowOff>
    </xdr:from>
    <xdr:to>
      <xdr:col>72</xdr:col>
      <xdr:colOff>38100</xdr:colOff>
      <xdr:row>97</xdr:row>
      <xdr:rowOff>79645</xdr:rowOff>
    </xdr:to>
    <xdr:sp macro="" textlink="">
      <xdr:nvSpPr>
        <xdr:cNvPr id="698" name="楕円 697"/>
        <xdr:cNvSpPr/>
      </xdr:nvSpPr>
      <xdr:spPr>
        <a:xfrm>
          <a:off x="13652500" y="1660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96172</xdr:rowOff>
    </xdr:from>
    <xdr:ext cx="534377" cy="259045"/>
    <xdr:sp macro="" textlink="">
      <xdr:nvSpPr>
        <xdr:cNvPr id="699" name="テキスト ボックス 698"/>
        <xdr:cNvSpPr txBox="1"/>
      </xdr:nvSpPr>
      <xdr:spPr>
        <a:xfrm>
          <a:off x="13436111" y="1638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126642</xdr:rowOff>
    </xdr:from>
    <xdr:to>
      <xdr:col>67</xdr:col>
      <xdr:colOff>101600</xdr:colOff>
      <xdr:row>99</xdr:row>
      <xdr:rowOff>56792</xdr:rowOff>
    </xdr:to>
    <xdr:sp macro="" textlink="">
      <xdr:nvSpPr>
        <xdr:cNvPr id="700" name="楕円 699"/>
        <xdr:cNvSpPr/>
      </xdr:nvSpPr>
      <xdr:spPr>
        <a:xfrm>
          <a:off x="12763500" y="1692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47919</xdr:rowOff>
    </xdr:from>
    <xdr:ext cx="534377" cy="259045"/>
    <xdr:sp macro="" textlink="">
      <xdr:nvSpPr>
        <xdr:cNvPr id="701" name="テキスト ボックス 700"/>
        <xdr:cNvSpPr txBox="1"/>
      </xdr:nvSpPr>
      <xdr:spPr>
        <a:xfrm>
          <a:off x="12547111" y="1702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89248</xdr:rowOff>
    </xdr:from>
    <xdr:to>
      <xdr:col>116</xdr:col>
      <xdr:colOff>62864</xdr:colOff>
      <xdr:row>38</xdr:row>
      <xdr:rowOff>139700</xdr:rowOff>
    </xdr:to>
    <xdr:cxnSp macro="">
      <xdr:nvCxnSpPr>
        <xdr:cNvPr id="723" name="直線コネクタ 722"/>
        <xdr:cNvCxnSpPr/>
      </xdr:nvCxnSpPr>
      <xdr:spPr>
        <a:xfrm flipV="1">
          <a:off x="22159595" y="5404198"/>
          <a:ext cx="1269" cy="1250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35925</xdr:rowOff>
    </xdr:from>
    <xdr:ext cx="534377" cy="259045"/>
    <xdr:sp macro="" textlink="">
      <xdr:nvSpPr>
        <xdr:cNvPr id="726" name="投資及び出資金最大値テキスト"/>
        <xdr:cNvSpPr txBox="1"/>
      </xdr:nvSpPr>
      <xdr:spPr>
        <a:xfrm>
          <a:off x="22212300" y="517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89248</xdr:rowOff>
    </xdr:from>
    <xdr:to>
      <xdr:col>116</xdr:col>
      <xdr:colOff>152400</xdr:colOff>
      <xdr:row>31</xdr:row>
      <xdr:rowOff>89248</xdr:rowOff>
    </xdr:to>
    <xdr:cxnSp macro="">
      <xdr:nvCxnSpPr>
        <xdr:cNvPr id="727" name="直線コネクタ 726"/>
        <xdr:cNvCxnSpPr/>
      </xdr:nvCxnSpPr>
      <xdr:spPr>
        <a:xfrm>
          <a:off x="22072600" y="5404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10347</xdr:rowOff>
    </xdr:from>
    <xdr:ext cx="469744" cy="259045"/>
    <xdr:sp macro="" textlink="">
      <xdr:nvSpPr>
        <xdr:cNvPr id="729" name="投資及び出資金平均値テキスト"/>
        <xdr:cNvSpPr txBox="1"/>
      </xdr:nvSpPr>
      <xdr:spPr>
        <a:xfrm>
          <a:off x="22212300" y="6353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158921</xdr:rowOff>
    </xdr:from>
    <xdr:to>
      <xdr:col>116</xdr:col>
      <xdr:colOff>114300</xdr:colOff>
      <xdr:row>38</xdr:row>
      <xdr:rowOff>89071</xdr:rowOff>
    </xdr:to>
    <xdr:sp macro="" textlink="">
      <xdr:nvSpPr>
        <xdr:cNvPr id="730" name="フローチャート: 判断 729"/>
        <xdr:cNvSpPr/>
      </xdr:nvSpPr>
      <xdr:spPr>
        <a:xfrm>
          <a:off x="22110700" y="650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1" name="直線コネクタ 73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162738</xdr:rowOff>
    </xdr:from>
    <xdr:to>
      <xdr:col>112</xdr:col>
      <xdr:colOff>38100</xdr:colOff>
      <xdr:row>38</xdr:row>
      <xdr:rowOff>92888</xdr:rowOff>
    </xdr:to>
    <xdr:sp macro="" textlink="">
      <xdr:nvSpPr>
        <xdr:cNvPr id="732" name="フローチャート: 判断 731"/>
        <xdr:cNvSpPr/>
      </xdr:nvSpPr>
      <xdr:spPr>
        <a:xfrm>
          <a:off x="212725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109415</xdr:rowOff>
    </xdr:from>
    <xdr:ext cx="469744" cy="259045"/>
    <xdr:sp macro="" textlink="">
      <xdr:nvSpPr>
        <xdr:cNvPr id="733" name="テキスト ボックス 732"/>
        <xdr:cNvSpPr txBox="1"/>
      </xdr:nvSpPr>
      <xdr:spPr>
        <a:xfrm>
          <a:off x="21088428" y="628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4" name="直線コネクタ 73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4021</xdr:rowOff>
    </xdr:from>
    <xdr:to>
      <xdr:col>107</xdr:col>
      <xdr:colOff>101600</xdr:colOff>
      <xdr:row>38</xdr:row>
      <xdr:rowOff>105621</xdr:rowOff>
    </xdr:to>
    <xdr:sp macro="" textlink="">
      <xdr:nvSpPr>
        <xdr:cNvPr id="735" name="フローチャート: 判断 734"/>
        <xdr:cNvSpPr/>
      </xdr:nvSpPr>
      <xdr:spPr>
        <a:xfrm>
          <a:off x="20383500" y="6519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122148</xdr:rowOff>
    </xdr:from>
    <xdr:ext cx="469744" cy="259045"/>
    <xdr:sp macro="" textlink="">
      <xdr:nvSpPr>
        <xdr:cNvPr id="736" name="テキスト ボックス 735"/>
        <xdr:cNvSpPr txBox="1"/>
      </xdr:nvSpPr>
      <xdr:spPr>
        <a:xfrm>
          <a:off x="20199428" y="6294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7" name="直線コネクタ 73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163264</xdr:rowOff>
    </xdr:from>
    <xdr:to>
      <xdr:col>102</xdr:col>
      <xdr:colOff>165100</xdr:colOff>
      <xdr:row>38</xdr:row>
      <xdr:rowOff>93414</xdr:rowOff>
    </xdr:to>
    <xdr:sp macro="" textlink="">
      <xdr:nvSpPr>
        <xdr:cNvPr id="738" name="フローチャート: 判断 737"/>
        <xdr:cNvSpPr/>
      </xdr:nvSpPr>
      <xdr:spPr>
        <a:xfrm>
          <a:off x="19494500" y="650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109941</xdr:rowOff>
    </xdr:from>
    <xdr:ext cx="469744" cy="259045"/>
    <xdr:sp macro="" textlink="">
      <xdr:nvSpPr>
        <xdr:cNvPr id="739" name="テキスト ボックス 738"/>
        <xdr:cNvSpPr txBox="1"/>
      </xdr:nvSpPr>
      <xdr:spPr>
        <a:xfrm>
          <a:off x="19310428" y="628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13576</xdr:rowOff>
    </xdr:from>
    <xdr:to>
      <xdr:col>98</xdr:col>
      <xdr:colOff>38100</xdr:colOff>
      <xdr:row>38</xdr:row>
      <xdr:rowOff>115176</xdr:rowOff>
    </xdr:to>
    <xdr:sp macro="" textlink="">
      <xdr:nvSpPr>
        <xdr:cNvPr id="740" name="フローチャート: 判断 739"/>
        <xdr:cNvSpPr/>
      </xdr:nvSpPr>
      <xdr:spPr>
        <a:xfrm>
          <a:off x="18605500" y="65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131703</xdr:rowOff>
    </xdr:from>
    <xdr:ext cx="469744" cy="259045"/>
    <xdr:sp macro="" textlink="">
      <xdr:nvSpPr>
        <xdr:cNvPr id="741" name="テキスト ボックス 740"/>
        <xdr:cNvSpPr txBox="1"/>
      </xdr:nvSpPr>
      <xdr:spPr>
        <a:xfrm>
          <a:off x="18421428" y="6303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2" name="テキスト ボックス 75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楕円 75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114897</xdr:rowOff>
    </xdr:from>
    <xdr:to>
      <xdr:col>116</xdr:col>
      <xdr:colOff>62864</xdr:colOff>
      <xdr:row>59</xdr:row>
      <xdr:rowOff>44450</xdr:rowOff>
    </xdr:to>
    <xdr:cxnSp macro="">
      <xdr:nvCxnSpPr>
        <xdr:cNvPr id="780" name="直線コネクタ 779"/>
        <xdr:cNvCxnSpPr/>
      </xdr:nvCxnSpPr>
      <xdr:spPr>
        <a:xfrm flipV="1">
          <a:off x="22159595" y="8858847"/>
          <a:ext cx="1269" cy="1301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61574</xdr:rowOff>
    </xdr:from>
    <xdr:ext cx="534377" cy="259045"/>
    <xdr:sp macro="" textlink="">
      <xdr:nvSpPr>
        <xdr:cNvPr id="783" name="貸付金最大値テキスト"/>
        <xdr:cNvSpPr txBox="1"/>
      </xdr:nvSpPr>
      <xdr:spPr>
        <a:xfrm>
          <a:off x="22212300" y="863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114897</xdr:rowOff>
    </xdr:from>
    <xdr:to>
      <xdr:col>116</xdr:col>
      <xdr:colOff>152400</xdr:colOff>
      <xdr:row>51</xdr:row>
      <xdr:rowOff>114897</xdr:rowOff>
    </xdr:to>
    <xdr:cxnSp macro="">
      <xdr:nvCxnSpPr>
        <xdr:cNvPr id="784" name="直線コネクタ 783"/>
        <xdr:cNvCxnSpPr/>
      </xdr:nvCxnSpPr>
      <xdr:spPr>
        <a:xfrm>
          <a:off x="22072600" y="8858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99295</xdr:rowOff>
    </xdr:from>
    <xdr:to>
      <xdr:col>116</xdr:col>
      <xdr:colOff>63500</xdr:colOff>
      <xdr:row>56</xdr:row>
      <xdr:rowOff>155283</xdr:rowOff>
    </xdr:to>
    <xdr:cxnSp macro="">
      <xdr:nvCxnSpPr>
        <xdr:cNvPr id="785" name="直線コネクタ 784"/>
        <xdr:cNvCxnSpPr/>
      </xdr:nvCxnSpPr>
      <xdr:spPr>
        <a:xfrm flipV="1">
          <a:off x="21323300" y="9529045"/>
          <a:ext cx="838200" cy="22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38428</xdr:rowOff>
    </xdr:from>
    <xdr:ext cx="469744" cy="259045"/>
    <xdr:sp macro="" textlink="">
      <xdr:nvSpPr>
        <xdr:cNvPr id="786" name="貸付金平均値テキスト"/>
        <xdr:cNvSpPr txBox="1"/>
      </xdr:nvSpPr>
      <xdr:spPr>
        <a:xfrm>
          <a:off x="22212300" y="9982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60001</xdr:rowOff>
    </xdr:from>
    <xdr:to>
      <xdr:col>116</xdr:col>
      <xdr:colOff>114300</xdr:colOff>
      <xdr:row>58</xdr:row>
      <xdr:rowOff>161601</xdr:rowOff>
    </xdr:to>
    <xdr:sp macro="" textlink="">
      <xdr:nvSpPr>
        <xdr:cNvPr id="787" name="フローチャート: 判断 786"/>
        <xdr:cNvSpPr/>
      </xdr:nvSpPr>
      <xdr:spPr>
        <a:xfrm>
          <a:off x="22110700" y="1000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155283</xdr:rowOff>
    </xdr:from>
    <xdr:to>
      <xdr:col>111</xdr:col>
      <xdr:colOff>177800</xdr:colOff>
      <xdr:row>57</xdr:row>
      <xdr:rowOff>143834</xdr:rowOff>
    </xdr:to>
    <xdr:cxnSp macro="">
      <xdr:nvCxnSpPr>
        <xdr:cNvPr id="788" name="直線コネクタ 787"/>
        <xdr:cNvCxnSpPr/>
      </xdr:nvCxnSpPr>
      <xdr:spPr>
        <a:xfrm flipV="1">
          <a:off x="20434300" y="9756483"/>
          <a:ext cx="889000" cy="16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67678</xdr:rowOff>
    </xdr:from>
    <xdr:to>
      <xdr:col>112</xdr:col>
      <xdr:colOff>38100</xdr:colOff>
      <xdr:row>58</xdr:row>
      <xdr:rowOff>169278</xdr:rowOff>
    </xdr:to>
    <xdr:sp macro="" textlink="">
      <xdr:nvSpPr>
        <xdr:cNvPr id="789" name="フローチャート: 判断 788"/>
        <xdr:cNvSpPr/>
      </xdr:nvSpPr>
      <xdr:spPr>
        <a:xfrm>
          <a:off x="21272500" y="1001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160405</xdr:rowOff>
    </xdr:from>
    <xdr:ext cx="469744" cy="259045"/>
    <xdr:sp macro="" textlink="">
      <xdr:nvSpPr>
        <xdr:cNvPr id="790" name="テキスト ボックス 789"/>
        <xdr:cNvSpPr txBox="1"/>
      </xdr:nvSpPr>
      <xdr:spPr>
        <a:xfrm>
          <a:off x="21088428" y="10104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143834</xdr:rowOff>
    </xdr:from>
    <xdr:to>
      <xdr:col>107</xdr:col>
      <xdr:colOff>50800</xdr:colOff>
      <xdr:row>59</xdr:row>
      <xdr:rowOff>23552</xdr:rowOff>
    </xdr:to>
    <xdr:cxnSp macro="">
      <xdr:nvCxnSpPr>
        <xdr:cNvPr id="791" name="直線コネクタ 790"/>
        <xdr:cNvCxnSpPr/>
      </xdr:nvCxnSpPr>
      <xdr:spPr>
        <a:xfrm flipV="1">
          <a:off x="19545300" y="9916484"/>
          <a:ext cx="889000" cy="22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65525</xdr:rowOff>
    </xdr:from>
    <xdr:to>
      <xdr:col>107</xdr:col>
      <xdr:colOff>101600</xdr:colOff>
      <xdr:row>58</xdr:row>
      <xdr:rowOff>167125</xdr:rowOff>
    </xdr:to>
    <xdr:sp macro="" textlink="">
      <xdr:nvSpPr>
        <xdr:cNvPr id="792" name="フローチャート: 判断 791"/>
        <xdr:cNvSpPr/>
      </xdr:nvSpPr>
      <xdr:spPr>
        <a:xfrm>
          <a:off x="203835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158252</xdr:rowOff>
    </xdr:from>
    <xdr:ext cx="469744" cy="259045"/>
    <xdr:sp macro="" textlink="">
      <xdr:nvSpPr>
        <xdr:cNvPr id="793" name="テキスト ボックス 792"/>
        <xdr:cNvSpPr txBox="1"/>
      </xdr:nvSpPr>
      <xdr:spPr>
        <a:xfrm>
          <a:off x="20199428" y="1010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14942</xdr:rowOff>
    </xdr:from>
    <xdr:to>
      <xdr:col>102</xdr:col>
      <xdr:colOff>114300</xdr:colOff>
      <xdr:row>59</xdr:row>
      <xdr:rowOff>23552</xdr:rowOff>
    </xdr:to>
    <xdr:cxnSp macro="">
      <xdr:nvCxnSpPr>
        <xdr:cNvPr id="794" name="直線コネクタ 793"/>
        <xdr:cNvCxnSpPr/>
      </xdr:nvCxnSpPr>
      <xdr:spPr>
        <a:xfrm>
          <a:off x="18656300" y="10130492"/>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31541</xdr:rowOff>
    </xdr:from>
    <xdr:to>
      <xdr:col>102</xdr:col>
      <xdr:colOff>165100</xdr:colOff>
      <xdr:row>58</xdr:row>
      <xdr:rowOff>133141</xdr:rowOff>
    </xdr:to>
    <xdr:sp macro="" textlink="">
      <xdr:nvSpPr>
        <xdr:cNvPr id="795" name="フローチャート: 判断 794"/>
        <xdr:cNvSpPr/>
      </xdr:nvSpPr>
      <xdr:spPr>
        <a:xfrm>
          <a:off x="19494500" y="99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149668</xdr:rowOff>
    </xdr:from>
    <xdr:ext cx="469744" cy="259045"/>
    <xdr:sp macro="" textlink="">
      <xdr:nvSpPr>
        <xdr:cNvPr id="796" name="テキスト ボックス 795"/>
        <xdr:cNvSpPr txBox="1"/>
      </xdr:nvSpPr>
      <xdr:spPr>
        <a:xfrm>
          <a:off x="19310428" y="975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72898</xdr:rowOff>
    </xdr:from>
    <xdr:to>
      <xdr:col>98</xdr:col>
      <xdr:colOff>38100</xdr:colOff>
      <xdr:row>59</xdr:row>
      <xdr:rowOff>3048</xdr:rowOff>
    </xdr:to>
    <xdr:sp macro="" textlink="">
      <xdr:nvSpPr>
        <xdr:cNvPr id="797" name="フローチャート: 判断 796"/>
        <xdr:cNvSpPr/>
      </xdr:nvSpPr>
      <xdr:spPr>
        <a:xfrm>
          <a:off x="18605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19575</xdr:rowOff>
    </xdr:from>
    <xdr:ext cx="469744" cy="259045"/>
    <xdr:sp macro="" textlink="">
      <xdr:nvSpPr>
        <xdr:cNvPr id="798" name="テキスト ボックス 797"/>
        <xdr:cNvSpPr txBox="1"/>
      </xdr:nvSpPr>
      <xdr:spPr>
        <a:xfrm>
          <a:off x="18421428" y="979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48495</xdr:rowOff>
    </xdr:from>
    <xdr:to>
      <xdr:col>116</xdr:col>
      <xdr:colOff>114300</xdr:colOff>
      <xdr:row>55</xdr:row>
      <xdr:rowOff>150095</xdr:rowOff>
    </xdr:to>
    <xdr:sp macro="" textlink="">
      <xdr:nvSpPr>
        <xdr:cNvPr id="804" name="楕円 803"/>
        <xdr:cNvSpPr/>
      </xdr:nvSpPr>
      <xdr:spPr>
        <a:xfrm>
          <a:off x="22110700" y="947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71372</xdr:rowOff>
    </xdr:from>
    <xdr:ext cx="534377" cy="259045"/>
    <xdr:sp macro="" textlink="">
      <xdr:nvSpPr>
        <xdr:cNvPr id="805" name="貸付金該当値テキスト"/>
        <xdr:cNvSpPr txBox="1"/>
      </xdr:nvSpPr>
      <xdr:spPr>
        <a:xfrm>
          <a:off x="22212300" y="932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104483</xdr:rowOff>
    </xdr:from>
    <xdr:to>
      <xdr:col>112</xdr:col>
      <xdr:colOff>38100</xdr:colOff>
      <xdr:row>57</xdr:row>
      <xdr:rowOff>34633</xdr:rowOff>
    </xdr:to>
    <xdr:sp macro="" textlink="">
      <xdr:nvSpPr>
        <xdr:cNvPr id="806" name="楕円 805"/>
        <xdr:cNvSpPr/>
      </xdr:nvSpPr>
      <xdr:spPr>
        <a:xfrm>
          <a:off x="21272500" y="970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51160</xdr:rowOff>
    </xdr:from>
    <xdr:ext cx="534377" cy="259045"/>
    <xdr:sp macro="" textlink="">
      <xdr:nvSpPr>
        <xdr:cNvPr id="807" name="テキスト ボックス 806"/>
        <xdr:cNvSpPr txBox="1"/>
      </xdr:nvSpPr>
      <xdr:spPr>
        <a:xfrm>
          <a:off x="21056111" y="948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93034</xdr:rowOff>
    </xdr:from>
    <xdr:to>
      <xdr:col>107</xdr:col>
      <xdr:colOff>101600</xdr:colOff>
      <xdr:row>58</xdr:row>
      <xdr:rowOff>23184</xdr:rowOff>
    </xdr:to>
    <xdr:sp macro="" textlink="">
      <xdr:nvSpPr>
        <xdr:cNvPr id="808" name="楕円 807"/>
        <xdr:cNvSpPr/>
      </xdr:nvSpPr>
      <xdr:spPr>
        <a:xfrm>
          <a:off x="20383500" y="986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39711</xdr:rowOff>
    </xdr:from>
    <xdr:ext cx="534377" cy="259045"/>
    <xdr:sp macro="" textlink="">
      <xdr:nvSpPr>
        <xdr:cNvPr id="809" name="テキスト ボックス 808"/>
        <xdr:cNvSpPr txBox="1"/>
      </xdr:nvSpPr>
      <xdr:spPr>
        <a:xfrm>
          <a:off x="20167111" y="964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144202</xdr:rowOff>
    </xdr:from>
    <xdr:to>
      <xdr:col>102</xdr:col>
      <xdr:colOff>165100</xdr:colOff>
      <xdr:row>59</xdr:row>
      <xdr:rowOff>74352</xdr:rowOff>
    </xdr:to>
    <xdr:sp macro="" textlink="">
      <xdr:nvSpPr>
        <xdr:cNvPr id="810" name="楕円 809"/>
        <xdr:cNvSpPr/>
      </xdr:nvSpPr>
      <xdr:spPr>
        <a:xfrm>
          <a:off x="19494500" y="1008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65479</xdr:rowOff>
    </xdr:from>
    <xdr:ext cx="469744" cy="259045"/>
    <xdr:sp macro="" textlink="">
      <xdr:nvSpPr>
        <xdr:cNvPr id="811" name="テキスト ボックス 810"/>
        <xdr:cNvSpPr txBox="1"/>
      </xdr:nvSpPr>
      <xdr:spPr>
        <a:xfrm>
          <a:off x="19310428" y="1018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135592</xdr:rowOff>
    </xdr:from>
    <xdr:to>
      <xdr:col>98</xdr:col>
      <xdr:colOff>38100</xdr:colOff>
      <xdr:row>59</xdr:row>
      <xdr:rowOff>65742</xdr:rowOff>
    </xdr:to>
    <xdr:sp macro="" textlink="">
      <xdr:nvSpPr>
        <xdr:cNvPr id="812" name="楕円 811"/>
        <xdr:cNvSpPr/>
      </xdr:nvSpPr>
      <xdr:spPr>
        <a:xfrm>
          <a:off x="18605500" y="1007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56869</xdr:rowOff>
    </xdr:from>
    <xdr:ext cx="469744" cy="259045"/>
    <xdr:sp macro="" textlink="">
      <xdr:nvSpPr>
        <xdr:cNvPr id="813" name="テキスト ボックス 812"/>
        <xdr:cNvSpPr txBox="1"/>
      </xdr:nvSpPr>
      <xdr:spPr>
        <a:xfrm>
          <a:off x="18421428" y="1017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5" name="直線コネクタ 82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6" name="テキスト ボックス 82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7" name="直線コネクタ 82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8" name="テキスト ボックス 82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9" name="直線コネクタ 82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0" name="テキスト ボックス 82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1" name="直線コネクタ 83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2" name="テキスト ボックス 831"/>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3" name="直線コネクタ 83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4" name="テキスト ボックス 83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73044</xdr:rowOff>
    </xdr:from>
    <xdr:to>
      <xdr:col>116</xdr:col>
      <xdr:colOff>62864</xdr:colOff>
      <xdr:row>78</xdr:row>
      <xdr:rowOff>35440</xdr:rowOff>
    </xdr:to>
    <xdr:cxnSp macro="">
      <xdr:nvCxnSpPr>
        <xdr:cNvPr id="838" name="直線コネクタ 837"/>
        <xdr:cNvCxnSpPr/>
      </xdr:nvCxnSpPr>
      <xdr:spPr>
        <a:xfrm flipV="1">
          <a:off x="22159595" y="12245994"/>
          <a:ext cx="1269" cy="1162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39267</xdr:rowOff>
    </xdr:from>
    <xdr:ext cx="534377" cy="259045"/>
    <xdr:sp macro="" textlink="">
      <xdr:nvSpPr>
        <xdr:cNvPr id="839" name="繰出金最小値テキスト"/>
        <xdr:cNvSpPr txBox="1"/>
      </xdr:nvSpPr>
      <xdr:spPr>
        <a:xfrm>
          <a:off x="22212300" y="13412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35440</xdr:rowOff>
    </xdr:from>
    <xdr:to>
      <xdr:col>116</xdr:col>
      <xdr:colOff>152400</xdr:colOff>
      <xdr:row>78</xdr:row>
      <xdr:rowOff>35440</xdr:rowOff>
    </xdr:to>
    <xdr:cxnSp macro="">
      <xdr:nvCxnSpPr>
        <xdr:cNvPr id="840" name="直線コネクタ 839"/>
        <xdr:cNvCxnSpPr/>
      </xdr:nvCxnSpPr>
      <xdr:spPr>
        <a:xfrm>
          <a:off x="22072600" y="1340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19721</xdr:rowOff>
    </xdr:from>
    <xdr:ext cx="534377" cy="259045"/>
    <xdr:sp macro="" textlink="">
      <xdr:nvSpPr>
        <xdr:cNvPr id="841" name="繰出金最大値テキスト"/>
        <xdr:cNvSpPr txBox="1"/>
      </xdr:nvSpPr>
      <xdr:spPr>
        <a:xfrm>
          <a:off x="22212300" y="1202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73044</xdr:rowOff>
    </xdr:from>
    <xdr:to>
      <xdr:col>116</xdr:col>
      <xdr:colOff>152400</xdr:colOff>
      <xdr:row>71</xdr:row>
      <xdr:rowOff>73044</xdr:rowOff>
    </xdr:to>
    <xdr:cxnSp macro="">
      <xdr:nvCxnSpPr>
        <xdr:cNvPr id="842" name="直線コネクタ 841"/>
        <xdr:cNvCxnSpPr/>
      </xdr:nvCxnSpPr>
      <xdr:spPr>
        <a:xfrm>
          <a:off x="22072600" y="122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100647</xdr:rowOff>
    </xdr:from>
    <xdr:to>
      <xdr:col>116</xdr:col>
      <xdr:colOff>63500</xdr:colOff>
      <xdr:row>74</xdr:row>
      <xdr:rowOff>163513</xdr:rowOff>
    </xdr:to>
    <xdr:cxnSp macro="">
      <xdr:nvCxnSpPr>
        <xdr:cNvPr id="843" name="直線コネクタ 842"/>
        <xdr:cNvCxnSpPr/>
      </xdr:nvCxnSpPr>
      <xdr:spPr>
        <a:xfrm flipV="1">
          <a:off x="21323300" y="12787947"/>
          <a:ext cx="8382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90092</xdr:rowOff>
    </xdr:from>
    <xdr:ext cx="534377" cy="259045"/>
    <xdr:sp macro="" textlink="">
      <xdr:nvSpPr>
        <xdr:cNvPr id="844" name="繰出金平均値テキスト"/>
        <xdr:cNvSpPr txBox="1"/>
      </xdr:nvSpPr>
      <xdr:spPr>
        <a:xfrm>
          <a:off x="22212300" y="129488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111665</xdr:rowOff>
    </xdr:from>
    <xdr:to>
      <xdr:col>116</xdr:col>
      <xdr:colOff>114300</xdr:colOff>
      <xdr:row>76</xdr:row>
      <xdr:rowOff>41815</xdr:rowOff>
    </xdr:to>
    <xdr:sp macro="" textlink="">
      <xdr:nvSpPr>
        <xdr:cNvPr id="845" name="フローチャート: 判断 844"/>
        <xdr:cNvSpPr/>
      </xdr:nvSpPr>
      <xdr:spPr>
        <a:xfrm>
          <a:off x="22110700" y="1297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163513</xdr:rowOff>
    </xdr:from>
    <xdr:to>
      <xdr:col>111</xdr:col>
      <xdr:colOff>177800</xdr:colOff>
      <xdr:row>75</xdr:row>
      <xdr:rowOff>24771</xdr:rowOff>
    </xdr:to>
    <xdr:cxnSp macro="">
      <xdr:nvCxnSpPr>
        <xdr:cNvPr id="846" name="直線コネクタ 845"/>
        <xdr:cNvCxnSpPr/>
      </xdr:nvCxnSpPr>
      <xdr:spPr>
        <a:xfrm flipV="1">
          <a:off x="20434300" y="12850813"/>
          <a:ext cx="889000" cy="32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120638</xdr:rowOff>
    </xdr:from>
    <xdr:to>
      <xdr:col>112</xdr:col>
      <xdr:colOff>38100</xdr:colOff>
      <xdr:row>76</xdr:row>
      <xdr:rowOff>50788</xdr:rowOff>
    </xdr:to>
    <xdr:sp macro="" textlink="">
      <xdr:nvSpPr>
        <xdr:cNvPr id="847" name="フローチャート: 判断 846"/>
        <xdr:cNvSpPr/>
      </xdr:nvSpPr>
      <xdr:spPr>
        <a:xfrm>
          <a:off x="21272500" y="12979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41915</xdr:rowOff>
    </xdr:from>
    <xdr:ext cx="534377" cy="259045"/>
    <xdr:sp macro="" textlink="">
      <xdr:nvSpPr>
        <xdr:cNvPr id="848" name="テキスト ボックス 847"/>
        <xdr:cNvSpPr txBox="1"/>
      </xdr:nvSpPr>
      <xdr:spPr>
        <a:xfrm>
          <a:off x="21056111" y="1307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24771</xdr:rowOff>
    </xdr:from>
    <xdr:to>
      <xdr:col>107</xdr:col>
      <xdr:colOff>50800</xdr:colOff>
      <xdr:row>75</xdr:row>
      <xdr:rowOff>85122</xdr:rowOff>
    </xdr:to>
    <xdr:cxnSp macro="">
      <xdr:nvCxnSpPr>
        <xdr:cNvPr id="849" name="直線コネクタ 848"/>
        <xdr:cNvCxnSpPr/>
      </xdr:nvCxnSpPr>
      <xdr:spPr>
        <a:xfrm flipV="1">
          <a:off x="19545300" y="12883521"/>
          <a:ext cx="889000" cy="6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123952</xdr:rowOff>
    </xdr:from>
    <xdr:to>
      <xdr:col>107</xdr:col>
      <xdr:colOff>101600</xdr:colOff>
      <xdr:row>76</xdr:row>
      <xdr:rowOff>54102</xdr:rowOff>
    </xdr:to>
    <xdr:sp macro="" textlink="">
      <xdr:nvSpPr>
        <xdr:cNvPr id="850" name="フローチャート: 判断 849"/>
        <xdr:cNvSpPr/>
      </xdr:nvSpPr>
      <xdr:spPr>
        <a:xfrm>
          <a:off x="20383500" y="1298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45229</xdr:rowOff>
    </xdr:from>
    <xdr:ext cx="534377" cy="259045"/>
    <xdr:sp macro="" textlink="">
      <xdr:nvSpPr>
        <xdr:cNvPr id="851" name="テキスト ボックス 850"/>
        <xdr:cNvSpPr txBox="1"/>
      </xdr:nvSpPr>
      <xdr:spPr>
        <a:xfrm>
          <a:off x="20167111" y="130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85122</xdr:rowOff>
    </xdr:from>
    <xdr:to>
      <xdr:col>102</xdr:col>
      <xdr:colOff>114300</xdr:colOff>
      <xdr:row>75</xdr:row>
      <xdr:rowOff>107334</xdr:rowOff>
    </xdr:to>
    <xdr:cxnSp macro="">
      <xdr:nvCxnSpPr>
        <xdr:cNvPr id="852" name="直線コネクタ 851"/>
        <xdr:cNvCxnSpPr/>
      </xdr:nvCxnSpPr>
      <xdr:spPr>
        <a:xfrm flipV="1">
          <a:off x="18656300" y="12943872"/>
          <a:ext cx="889000" cy="2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62325</xdr:rowOff>
    </xdr:from>
    <xdr:to>
      <xdr:col>102</xdr:col>
      <xdr:colOff>165100</xdr:colOff>
      <xdr:row>75</xdr:row>
      <xdr:rowOff>163925</xdr:rowOff>
    </xdr:to>
    <xdr:sp macro="" textlink="">
      <xdr:nvSpPr>
        <xdr:cNvPr id="853" name="フローチャート: 判断 852"/>
        <xdr:cNvSpPr/>
      </xdr:nvSpPr>
      <xdr:spPr>
        <a:xfrm>
          <a:off x="19494500" y="1292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155052</xdr:rowOff>
    </xdr:from>
    <xdr:ext cx="534377" cy="259045"/>
    <xdr:sp macro="" textlink="">
      <xdr:nvSpPr>
        <xdr:cNvPr id="854" name="テキスト ボックス 853"/>
        <xdr:cNvSpPr txBox="1"/>
      </xdr:nvSpPr>
      <xdr:spPr>
        <a:xfrm>
          <a:off x="19278111" y="1301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120466</xdr:rowOff>
    </xdr:from>
    <xdr:to>
      <xdr:col>98</xdr:col>
      <xdr:colOff>38100</xdr:colOff>
      <xdr:row>75</xdr:row>
      <xdr:rowOff>50616</xdr:rowOff>
    </xdr:to>
    <xdr:sp macro="" textlink="">
      <xdr:nvSpPr>
        <xdr:cNvPr id="855" name="フローチャート: 判断 854"/>
        <xdr:cNvSpPr/>
      </xdr:nvSpPr>
      <xdr:spPr>
        <a:xfrm>
          <a:off x="18605500" y="12807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67143</xdr:rowOff>
    </xdr:from>
    <xdr:ext cx="534377" cy="259045"/>
    <xdr:sp macro="" textlink="">
      <xdr:nvSpPr>
        <xdr:cNvPr id="856" name="テキスト ボックス 855"/>
        <xdr:cNvSpPr txBox="1"/>
      </xdr:nvSpPr>
      <xdr:spPr>
        <a:xfrm>
          <a:off x="18389111" y="1258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49847</xdr:rowOff>
    </xdr:from>
    <xdr:to>
      <xdr:col>116</xdr:col>
      <xdr:colOff>114300</xdr:colOff>
      <xdr:row>74</xdr:row>
      <xdr:rowOff>151447</xdr:rowOff>
    </xdr:to>
    <xdr:sp macro="" textlink="">
      <xdr:nvSpPr>
        <xdr:cNvPr id="862" name="楕円 861"/>
        <xdr:cNvSpPr/>
      </xdr:nvSpPr>
      <xdr:spPr>
        <a:xfrm>
          <a:off x="22110700" y="1273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72724</xdr:rowOff>
    </xdr:from>
    <xdr:ext cx="534377" cy="259045"/>
    <xdr:sp macro="" textlink="">
      <xdr:nvSpPr>
        <xdr:cNvPr id="863" name="繰出金該当値テキスト"/>
        <xdr:cNvSpPr txBox="1"/>
      </xdr:nvSpPr>
      <xdr:spPr>
        <a:xfrm>
          <a:off x="22212300" y="1258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112713</xdr:rowOff>
    </xdr:from>
    <xdr:to>
      <xdr:col>112</xdr:col>
      <xdr:colOff>38100</xdr:colOff>
      <xdr:row>75</xdr:row>
      <xdr:rowOff>42863</xdr:rowOff>
    </xdr:to>
    <xdr:sp macro="" textlink="">
      <xdr:nvSpPr>
        <xdr:cNvPr id="864" name="楕円 863"/>
        <xdr:cNvSpPr/>
      </xdr:nvSpPr>
      <xdr:spPr>
        <a:xfrm>
          <a:off x="21272500" y="1280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59390</xdr:rowOff>
    </xdr:from>
    <xdr:ext cx="534377" cy="259045"/>
    <xdr:sp macro="" textlink="">
      <xdr:nvSpPr>
        <xdr:cNvPr id="865" name="テキスト ボックス 864"/>
        <xdr:cNvSpPr txBox="1"/>
      </xdr:nvSpPr>
      <xdr:spPr>
        <a:xfrm>
          <a:off x="21056111" y="1257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145421</xdr:rowOff>
    </xdr:from>
    <xdr:to>
      <xdr:col>107</xdr:col>
      <xdr:colOff>101600</xdr:colOff>
      <xdr:row>75</xdr:row>
      <xdr:rowOff>75571</xdr:rowOff>
    </xdr:to>
    <xdr:sp macro="" textlink="">
      <xdr:nvSpPr>
        <xdr:cNvPr id="866" name="楕円 865"/>
        <xdr:cNvSpPr/>
      </xdr:nvSpPr>
      <xdr:spPr>
        <a:xfrm>
          <a:off x="20383500" y="1283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92098</xdr:rowOff>
    </xdr:from>
    <xdr:ext cx="534377" cy="259045"/>
    <xdr:sp macro="" textlink="">
      <xdr:nvSpPr>
        <xdr:cNvPr id="867" name="テキスト ボックス 866"/>
        <xdr:cNvSpPr txBox="1"/>
      </xdr:nvSpPr>
      <xdr:spPr>
        <a:xfrm>
          <a:off x="20167111" y="1260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34322</xdr:rowOff>
    </xdr:from>
    <xdr:to>
      <xdr:col>102</xdr:col>
      <xdr:colOff>165100</xdr:colOff>
      <xdr:row>75</xdr:row>
      <xdr:rowOff>135922</xdr:rowOff>
    </xdr:to>
    <xdr:sp macro="" textlink="">
      <xdr:nvSpPr>
        <xdr:cNvPr id="868" name="楕円 867"/>
        <xdr:cNvSpPr/>
      </xdr:nvSpPr>
      <xdr:spPr>
        <a:xfrm>
          <a:off x="19494500" y="1289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152449</xdr:rowOff>
    </xdr:from>
    <xdr:ext cx="534377" cy="259045"/>
    <xdr:sp macro="" textlink="">
      <xdr:nvSpPr>
        <xdr:cNvPr id="869" name="テキスト ボックス 868"/>
        <xdr:cNvSpPr txBox="1"/>
      </xdr:nvSpPr>
      <xdr:spPr>
        <a:xfrm>
          <a:off x="19278111" y="1266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56534</xdr:rowOff>
    </xdr:from>
    <xdr:to>
      <xdr:col>98</xdr:col>
      <xdr:colOff>38100</xdr:colOff>
      <xdr:row>75</xdr:row>
      <xdr:rowOff>158133</xdr:rowOff>
    </xdr:to>
    <xdr:sp macro="" textlink="">
      <xdr:nvSpPr>
        <xdr:cNvPr id="870" name="楕円 869"/>
        <xdr:cNvSpPr/>
      </xdr:nvSpPr>
      <xdr:spPr>
        <a:xfrm>
          <a:off x="18605500" y="129152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149262</xdr:rowOff>
    </xdr:from>
    <xdr:ext cx="534377" cy="259045"/>
    <xdr:sp macro="" textlink="">
      <xdr:nvSpPr>
        <xdr:cNvPr id="871" name="テキスト ボックス 870"/>
        <xdr:cNvSpPr txBox="1"/>
      </xdr:nvSpPr>
      <xdr:spPr>
        <a:xfrm>
          <a:off x="18389111" y="1300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類似団体と比較すると、災害復旧費、普通建設事業費、貸付金、公債費、繰出金、扶助費が高水準にある。</a:t>
          </a:r>
        </a:p>
        <a:p>
          <a:pPr algn="l"/>
          <a:r>
            <a:rPr kumimoji="1" lang="ja-JP" altLang="en-US" sz="1200">
              <a:latin typeface="ＭＳ Ｐゴシック" panose="020B0600070205080204" pitchFamily="50" charset="-128"/>
              <a:ea typeface="ＭＳ Ｐゴシック" panose="020B0600070205080204" pitchFamily="50" charset="-128"/>
            </a:rPr>
            <a:t>災害復旧費は、令和２年７月豪雨による復旧事業が影響しており、令和６年度以降は類似団体水準に戻ると予測している。一方で、公債費については、令和２年７月豪雨災害復旧事業など起債償還が始まることから、類似団体との差は広がり、高水準で推移すると予測している。</a:t>
          </a:r>
          <a:endParaRPr kumimoji="1" lang="en-US" altLang="ja-JP" sz="1200">
            <a:latin typeface="ＭＳ Ｐゴシック" panose="020B0600070205080204" pitchFamily="50" charset="-128"/>
            <a:ea typeface="ＭＳ Ｐゴシック" panose="020B0600070205080204" pitchFamily="50" charset="-128"/>
          </a:endParaRPr>
        </a:p>
        <a:p>
          <a:pPr algn="l"/>
          <a:r>
            <a:rPr kumimoji="1" lang="ja-JP" altLang="en-US" sz="1200">
              <a:latin typeface="ＭＳ Ｐゴシック" panose="020B0600070205080204" pitchFamily="50" charset="-128"/>
              <a:ea typeface="ＭＳ Ｐゴシック" panose="020B0600070205080204" pitchFamily="50" charset="-128"/>
            </a:rPr>
            <a:t>普通建設事業費（うち新規整備）は、災害からの復興に向けた事業が本格化し、避難路整備や被災市街地復興推進事業を進めており、類似団体を大きく上回っている状態であり、今後もしばらく続くと考え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貸付金は、くま川鉄道株式会社の災害復旧事業への貸付金の増で、構成１０市町村を代表して当市が県貸付事業を活用し貸し付けている事業であるから、一時的なものである。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扶助費は、類似団体から比較すると未だ高水準ではあるが、人口減少（児童数の減）による児童手当等の減が影響し、その差は縮まっているが、単独事業の見直し等により差を縮めていきたい。</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繰出金については、工業用地造成事業特別会計の災害復旧工事に対する繰出金の増が影響しており、一時的に増額しているものである。</a:t>
          </a:r>
        </a:p>
        <a:p>
          <a:r>
            <a:rPr kumimoji="1" lang="ja-JP" altLang="en-US" sz="1200">
              <a:latin typeface="ＭＳ Ｐゴシック" panose="020B0600070205080204" pitchFamily="50" charset="-128"/>
              <a:ea typeface="ＭＳ Ｐゴシック" panose="020B0600070205080204" pitchFamily="50" charset="-128"/>
            </a:rPr>
            <a:t>それ以外については、高低はあるものの、ほぼ類似団体並みとなっており、昨今進めてきた事務効率化などの施策について、一定の評価はできると考える。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30,192
29,844
210.55
26,564,584
25,195,340
1,224,511
9,228,470
25,356,909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17889</xdr:rowOff>
    </xdr:from>
    <xdr:to>
      <xdr:col>24</xdr:col>
      <xdr:colOff>62865</xdr:colOff>
      <xdr:row>38</xdr:row>
      <xdr:rowOff>61845</xdr:rowOff>
    </xdr:to>
    <xdr:cxnSp macro="">
      <xdr:nvCxnSpPr>
        <xdr:cNvPr id="57" name="直線コネクタ 56"/>
        <xdr:cNvCxnSpPr/>
      </xdr:nvCxnSpPr>
      <xdr:spPr>
        <a:xfrm flipV="1">
          <a:off x="4633595" y="5332839"/>
          <a:ext cx="1270" cy="1244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65672</xdr:rowOff>
    </xdr:from>
    <xdr:ext cx="469744" cy="259045"/>
    <xdr:sp macro="" textlink="">
      <xdr:nvSpPr>
        <xdr:cNvPr id="58" name="議会費最小値テキスト"/>
        <xdr:cNvSpPr txBox="1"/>
      </xdr:nvSpPr>
      <xdr:spPr>
        <a:xfrm>
          <a:off x="4686300" y="6580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61845</xdr:rowOff>
    </xdr:from>
    <xdr:to>
      <xdr:col>24</xdr:col>
      <xdr:colOff>152400</xdr:colOff>
      <xdr:row>38</xdr:row>
      <xdr:rowOff>61845</xdr:rowOff>
    </xdr:to>
    <xdr:cxnSp macro="">
      <xdr:nvCxnSpPr>
        <xdr:cNvPr id="59" name="直線コネクタ 58"/>
        <xdr:cNvCxnSpPr/>
      </xdr:nvCxnSpPr>
      <xdr:spPr>
        <a:xfrm>
          <a:off x="4546600" y="6576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136016</xdr:rowOff>
    </xdr:from>
    <xdr:ext cx="534377" cy="259045"/>
    <xdr:sp macro="" textlink="">
      <xdr:nvSpPr>
        <xdr:cNvPr id="60" name="議会費最大値テキスト"/>
        <xdr:cNvSpPr txBox="1"/>
      </xdr:nvSpPr>
      <xdr:spPr>
        <a:xfrm>
          <a:off x="4686300" y="510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17889</xdr:rowOff>
    </xdr:from>
    <xdr:to>
      <xdr:col>24</xdr:col>
      <xdr:colOff>152400</xdr:colOff>
      <xdr:row>31</xdr:row>
      <xdr:rowOff>17889</xdr:rowOff>
    </xdr:to>
    <xdr:cxnSp macro="">
      <xdr:nvCxnSpPr>
        <xdr:cNvPr id="61" name="直線コネクタ 60"/>
        <xdr:cNvCxnSpPr/>
      </xdr:nvCxnSpPr>
      <xdr:spPr>
        <a:xfrm>
          <a:off x="4546600" y="533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73014</xdr:rowOff>
    </xdr:from>
    <xdr:to>
      <xdr:col>24</xdr:col>
      <xdr:colOff>63500</xdr:colOff>
      <xdr:row>37</xdr:row>
      <xdr:rowOff>99205</xdr:rowOff>
    </xdr:to>
    <xdr:cxnSp macro="">
      <xdr:nvCxnSpPr>
        <xdr:cNvPr id="62" name="直線コネクタ 61"/>
        <xdr:cNvCxnSpPr/>
      </xdr:nvCxnSpPr>
      <xdr:spPr>
        <a:xfrm flipV="1">
          <a:off x="3797300" y="6416664"/>
          <a:ext cx="838200" cy="2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48908</xdr:rowOff>
    </xdr:from>
    <xdr:ext cx="469744" cy="259045"/>
    <xdr:sp macro="" textlink="">
      <xdr:nvSpPr>
        <xdr:cNvPr id="63" name="議会費平均値テキスト"/>
        <xdr:cNvSpPr txBox="1"/>
      </xdr:nvSpPr>
      <xdr:spPr>
        <a:xfrm>
          <a:off x="4686300" y="6392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70481</xdr:rowOff>
    </xdr:from>
    <xdr:to>
      <xdr:col>24</xdr:col>
      <xdr:colOff>114300</xdr:colOff>
      <xdr:row>38</xdr:row>
      <xdr:rowOff>631</xdr:rowOff>
    </xdr:to>
    <xdr:sp macro="" textlink="">
      <xdr:nvSpPr>
        <xdr:cNvPr id="64" name="フローチャート: 判断 63"/>
        <xdr:cNvSpPr/>
      </xdr:nvSpPr>
      <xdr:spPr>
        <a:xfrm>
          <a:off x="4584700" y="641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84444</xdr:rowOff>
    </xdr:from>
    <xdr:to>
      <xdr:col>19</xdr:col>
      <xdr:colOff>177800</xdr:colOff>
      <xdr:row>37</xdr:row>
      <xdr:rowOff>99205</xdr:rowOff>
    </xdr:to>
    <xdr:cxnSp macro="">
      <xdr:nvCxnSpPr>
        <xdr:cNvPr id="65" name="直線コネクタ 64"/>
        <xdr:cNvCxnSpPr/>
      </xdr:nvCxnSpPr>
      <xdr:spPr>
        <a:xfrm>
          <a:off x="2908300" y="6428094"/>
          <a:ext cx="889000" cy="14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74531</xdr:rowOff>
    </xdr:from>
    <xdr:to>
      <xdr:col>20</xdr:col>
      <xdr:colOff>38100</xdr:colOff>
      <xdr:row>38</xdr:row>
      <xdr:rowOff>4680</xdr:rowOff>
    </xdr:to>
    <xdr:sp macro="" textlink="">
      <xdr:nvSpPr>
        <xdr:cNvPr id="66" name="フローチャート: 判断 65"/>
        <xdr:cNvSpPr/>
      </xdr:nvSpPr>
      <xdr:spPr>
        <a:xfrm>
          <a:off x="3746500" y="64181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167258</xdr:rowOff>
    </xdr:from>
    <xdr:ext cx="469744" cy="259045"/>
    <xdr:sp macro="" textlink="">
      <xdr:nvSpPr>
        <xdr:cNvPr id="67" name="テキスト ボックス 66"/>
        <xdr:cNvSpPr txBox="1"/>
      </xdr:nvSpPr>
      <xdr:spPr>
        <a:xfrm>
          <a:off x="3562428" y="6510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84444</xdr:rowOff>
    </xdr:from>
    <xdr:to>
      <xdr:col>15</xdr:col>
      <xdr:colOff>50800</xdr:colOff>
      <xdr:row>37</xdr:row>
      <xdr:rowOff>90453</xdr:rowOff>
    </xdr:to>
    <xdr:cxnSp macro="">
      <xdr:nvCxnSpPr>
        <xdr:cNvPr id="68" name="直線コネクタ 67"/>
        <xdr:cNvCxnSpPr/>
      </xdr:nvCxnSpPr>
      <xdr:spPr>
        <a:xfrm flipV="1">
          <a:off x="2019300" y="6428094"/>
          <a:ext cx="889000" cy="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76882</xdr:rowOff>
    </xdr:from>
    <xdr:to>
      <xdr:col>15</xdr:col>
      <xdr:colOff>101600</xdr:colOff>
      <xdr:row>38</xdr:row>
      <xdr:rowOff>7032</xdr:rowOff>
    </xdr:to>
    <xdr:sp macro="" textlink="">
      <xdr:nvSpPr>
        <xdr:cNvPr id="69" name="フローチャート: 判断 68"/>
        <xdr:cNvSpPr/>
      </xdr:nvSpPr>
      <xdr:spPr>
        <a:xfrm>
          <a:off x="2857500" y="642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169609</xdr:rowOff>
    </xdr:from>
    <xdr:ext cx="469744" cy="259045"/>
    <xdr:sp macro="" textlink="">
      <xdr:nvSpPr>
        <xdr:cNvPr id="70" name="テキスト ボックス 69"/>
        <xdr:cNvSpPr txBox="1"/>
      </xdr:nvSpPr>
      <xdr:spPr>
        <a:xfrm>
          <a:off x="2673428" y="651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68638</xdr:rowOff>
    </xdr:from>
    <xdr:to>
      <xdr:col>10</xdr:col>
      <xdr:colOff>114300</xdr:colOff>
      <xdr:row>37</xdr:row>
      <xdr:rowOff>90453</xdr:rowOff>
    </xdr:to>
    <xdr:cxnSp macro="">
      <xdr:nvCxnSpPr>
        <xdr:cNvPr id="71" name="直線コネクタ 70"/>
        <xdr:cNvCxnSpPr/>
      </xdr:nvCxnSpPr>
      <xdr:spPr>
        <a:xfrm>
          <a:off x="1130300" y="6412288"/>
          <a:ext cx="889000" cy="2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63166</xdr:rowOff>
    </xdr:from>
    <xdr:to>
      <xdr:col>10</xdr:col>
      <xdr:colOff>165100</xdr:colOff>
      <xdr:row>37</xdr:row>
      <xdr:rowOff>164767</xdr:rowOff>
    </xdr:to>
    <xdr:sp macro="" textlink="">
      <xdr:nvSpPr>
        <xdr:cNvPr id="72" name="フローチャート: 判断 71"/>
        <xdr:cNvSpPr/>
      </xdr:nvSpPr>
      <xdr:spPr>
        <a:xfrm>
          <a:off x="1968500" y="64068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155893</xdr:rowOff>
    </xdr:from>
    <xdr:ext cx="469744" cy="259045"/>
    <xdr:sp macro="" textlink="">
      <xdr:nvSpPr>
        <xdr:cNvPr id="73" name="テキスト ボックス 72"/>
        <xdr:cNvSpPr txBox="1"/>
      </xdr:nvSpPr>
      <xdr:spPr>
        <a:xfrm>
          <a:off x="1784428" y="649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50103</xdr:rowOff>
    </xdr:from>
    <xdr:to>
      <xdr:col>6</xdr:col>
      <xdr:colOff>38100</xdr:colOff>
      <xdr:row>37</xdr:row>
      <xdr:rowOff>151703</xdr:rowOff>
    </xdr:to>
    <xdr:sp macro="" textlink="">
      <xdr:nvSpPr>
        <xdr:cNvPr id="74" name="フローチャート: 判断 73"/>
        <xdr:cNvSpPr/>
      </xdr:nvSpPr>
      <xdr:spPr>
        <a:xfrm>
          <a:off x="1079500" y="6393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142830</xdr:rowOff>
    </xdr:from>
    <xdr:ext cx="469744" cy="259045"/>
    <xdr:sp macro="" textlink="">
      <xdr:nvSpPr>
        <xdr:cNvPr id="75" name="テキスト ボックス 74"/>
        <xdr:cNvSpPr txBox="1"/>
      </xdr:nvSpPr>
      <xdr:spPr>
        <a:xfrm>
          <a:off x="895428" y="6486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22214</xdr:rowOff>
    </xdr:from>
    <xdr:to>
      <xdr:col>24</xdr:col>
      <xdr:colOff>114300</xdr:colOff>
      <xdr:row>37</xdr:row>
      <xdr:rowOff>123814</xdr:rowOff>
    </xdr:to>
    <xdr:sp macro="" textlink="">
      <xdr:nvSpPr>
        <xdr:cNvPr id="81" name="楕円 80"/>
        <xdr:cNvSpPr/>
      </xdr:nvSpPr>
      <xdr:spPr>
        <a:xfrm>
          <a:off x="4584700" y="636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45091</xdr:rowOff>
    </xdr:from>
    <xdr:ext cx="469744" cy="259045"/>
    <xdr:sp macro="" textlink="">
      <xdr:nvSpPr>
        <xdr:cNvPr id="82" name="議会費該当値テキスト"/>
        <xdr:cNvSpPr txBox="1"/>
      </xdr:nvSpPr>
      <xdr:spPr>
        <a:xfrm>
          <a:off x="4686300" y="6217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48405</xdr:rowOff>
    </xdr:from>
    <xdr:to>
      <xdr:col>20</xdr:col>
      <xdr:colOff>38100</xdr:colOff>
      <xdr:row>37</xdr:row>
      <xdr:rowOff>150005</xdr:rowOff>
    </xdr:to>
    <xdr:sp macro="" textlink="">
      <xdr:nvSpPr>
        <xdr:cNvPr id="83" name="楕円 82"/>
        <xdr:cNvSpPr/>
      </xdr:nvSpPr>
      <xdr:spPr>
        <a:xfrm>
          <a:off x="3746500" y="639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166532</xdr:rowOff>
    </xdr:from>
    <xdr:ext cx="469744" cy="259045"/>
    <xdr:sp macro="" textlink="">
      <xdr:nvSpPr>
        <xdr:cNvPr id="84" name="テキスト ボックス 83"/>
        <xdr:cNvSpPr txBox="1"/>
      </xdr:nvSpPr>
      <xdr:spPr>
        <a:xfrm>
          <a:off x="3562428" y="616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33644</xdr:rowOff>
    </xdr:from>
    <xdr:to>
      <xdr:col>15</xdr:col>
      <xdr:colOff>101600</xdr:colOff>
      <xdr:row>37</xdr:row>
      <xdr:rowOff>135244</xdr:rowOff>
    </xdr:to>
    <xdr:sp macro="" textlink="">
      <xdr:nvSpPr>
        <xdr:cNvPr id="85" name="楕円 84"/>
        <xdr:cNvSpPr/>
      </xdr:nvSpPr>
      <xdr:spPr>
        <a:xfrm>
          <a:off x="2857500" y="637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151771</xdr:rowOff>
    </xdr:from>
    <xdr:ext cx="469744" cy="259045"/>
    <xdr:sp macro="" textlink="">
      <xdr:nvSpPr>
        <xdr:cNvPr id="86" name="テキスト ボックス 85"/>
        <xdr:cNvSpPr txBox="1"/>
      </xdr:nvSpPr>
      <xdr:spPr>
        <a:xfrm>
          <a:off x="2673428" y="615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39653</xdr:rowOff>
    </xdr:from>
    <xdr:to>
      <xdr:col>10</xdr:col>
      <xdr:colOff>165100</xdr:colOff>
      <xdr:row>37</xdr:row>
      <xdr:rowOff>141253</xdr:rowOff>
    </xdr:to>
    <xdr:sp macro="" textlink="">
      <xdr:nvSpPr>
        <xdr:cNvPr id="87" name="楕円 86"/>
        <xdr:cNvSpPr/>
      </xdr:nvSpPr>
      <xdr:spPr>
        <a:xfrm>
          <a:off x="1968500" y="638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157780</xdr:rowOff>
    </xdr:from>
    <xdr:ext cx="469744" cy="259045"/>
    <xdr:sp macro="" textlink="">
      <xdr:nvSpPr>
        <xdr:cNvPr id="88" name="テキスト ボックス 87"/>
        <xdr:cNvSpPr txBox="1"/>
      </xdr:nvSpPr>
      <xdr:spPr>
        <a:xfrm>
          <a:off x="1784428" y="615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17838</xdr:rowOff>
    </xdr:from>
    <xdr:to>
      <xdr:col>6</xdr:col>
      <xdr:colOff>38100</xdr:colOff>
      <xdr:row>37</xdr:row>
      <xdr:rowOff>119438</xdr:rowOff>
    </xdr:to>
    <xdr:sp macro="" textlink="">
      <xdr:nvSpPr>
        <xdr:cNvPr id="89" name="楕円 88"/>
        <xdr:cNvSpPr/>
      </xdr:nvSpPr>
      <xdr:spPr>
        <a:xfrm>
          <a:off x="1079500" y="636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135965</xdr:rowOff>
    </xdr:from>
    <xdr:ext cx="469744" cy="259045"/>
    <xdr:sp macro="" textlink="">
      <xdr:nvSpPr>
        <xdr:cNvPr id="90" name="テキスト ボックス 89"/>
        <xdr:cNvSpPr txBox="1"/>
      </xdr:nvSpPr>
      <xdr:spPr>
        <a:xfrm>
          <a:off x="895428" y="613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138447</xdr:rowOff>
    </xdr:from>
    <xdr:to>
      <xdr:col>24</xdr:col>
      <xdr:colOff>62865</xdr:colOff>
      <xdr:row>58</xdr:row>
      <xdr:rowOff>141456</xdr:rowOff>
    </xdr:to>
    <xdr:cxnSp macro="">
      <xdr:nvCxnSpPr>
        <xdr:cNvPr id="114" name="直線コネクタ 113"/>
        <xdr:cNvCxnSpPr/>
      </xdr:nvCxnSpPr>
      <xdr:spPr>
        <a:xfrm flipV="1">
          <a:off x="4633595" y="8882397"/>
          <a:ext cx="1270" cy="1203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145283</xdr:rowOff>
    </xdr:from>
    <xdr:ext cx="534377" cy="259045"/>
    <xdr:sp macro="" textlink="">
      <xdr:nvSpPr>
        <xdr:cNvPr id="115" name="総務費最小値テキスト"/>
        <xdr:cNvSpPr txBox="1"/>
      </xdr:nvSpPr>
      <xdr:spPr>
        <a:xfrm>
          <a:off x="4686300" y="1008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141456</xdr:rowOff>
    </xdr:from>
    <xdr:to>
      <xdr:col>24</xdr:col>
      <xdr:colOff>152400</xdr:colOff>
      <xdr:row>58</xdr:row>
      <xdr:rowOff>141456</xdr:rowOff>
    </xdr:to>
    <xdr:cxnSp macro="">
      <xdr:nvCxnSpPr>
        <xdr:cNvPr id="116" name="直線コネクタ 115"/>
        <xdr:cNvCxnSpPr/>
      </xdr:nvCxnSpPr>
      <xdr:spPr>
        <a:xfrm>
          <a:off x="4546600" y="10085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85124</xdr:rowOff>
    </xdr:from>
    <xdr:ext cx="599010" cy="259045"/>
    <xdr:sp macro="" textlink="">
      <xdr:nvSpPr>
        <xdr:cNvPr id="117" name="総務費最大値テキスト"/>
        <xdr:cNvSpPr txBox="1"/>
      </xdr:nvSpPr>
      <xdr:spPr>
        <a:xfrm>
          <a:off x="4686300" y="865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670,658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138447</xdr:rowOff>
    </xdr:from>
    <xdr:to>
      <xdr:col>24</xdr:col>
      <xdr:colOff>152400</xdr:colOff>
      <xdr:row>51</xdr:row>
      <xdr:rowOff>138447</xdr:rowOff>
    </xdr:to>
    <xdr:cxnSp macro="">
      <xdr:nvCxnSpPr>
        <xdr:cNvPr id="118" name="直線コネクタ 117"/>
        <xdr:cNvCxnSpPr/>
      </xdr:nvCxnSpPr>
      <xdr:spPr>
        <a:xfrm>
          <a:off x="4546600" y="888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130434</xdr:rowOff>
    </xdr:from>
    <xdr:to>
      <xdr:col>24</xdr:col>
      <xdr:colOff>63500</xdr:colOff>
      <xdr:row>57</xdr:row>
      <xdr:rowOff>165305</xdr:rowOff>
    </xdr:to>
    <xdr:cxnSp macro="">
      <xdr:nvCxnSpPr>
        <xdr:cNvPr id="119" name="直線コネクタ 118"/>
        <xdr:cNvCxnSpPr/>
      </xdr:nvCxnSpPr>
      <xdr:spPr>
        <a:xfrm flipV="1">
          <a:off x="3797300" y="9903084"/>
          <a:ext cx="838200" cy="3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130573</xdr:rowOff>
    </xdr:from>
    <xdr:ext cx="534377" cy="259045"/>
    <xdr:sp macro="" textlink="">
      <xdr:nvSpPr>
        <xdr:cNvPr id="120" name="総務費平均値テキスト"/>
        <xdr:cNvSpPr txBox="1"/>
      </xdr:nvSpPr>
      <xdr:spPr>
        <a:xfrm>
          <a:off x="4686300" y="9903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152146</xdr:rowOff>
    </xdr:from>
    <xdr:to>
      <xdr:col>24</xdr:col>
      <xdr:colOff>114300</xdr:colOff>
      <xdr:row>58</xdr:row>
      <xdr:rowOff>82296</xdr:rowOff>
    </xdr:to>
    <xdr:sp macro="" textlink="">
      <xdr:nvSpPr>
        <xdr:cNvPr id="121" name="フローチャート: 判断 120"/>
        <xdr:cNvSpPr/>
      </xdr:nvSpPr>
      <xdr:spPr>
        <a:xfrm>
          <a:off x="4584700" y="992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130539</xdr:rowOff>
    </xdr:from>
    <xdr:to>
      <xdr:col>19</xdr:col>
      <xdr:colOff>177800</xdr:colOff>
      <xdr:row>57</xdr:row>
      <xdr:rowOff>165305</xdr:rowOff>
    </xdr:to>
    <xdr:cxnSp macro="">
      <xdr:nvCxnSpPr>
        <xdr:cNvPr id="122" name="直線コネクタ 121"/>
        <xdr:cNvCxnSpPr/>
      </xdr:nvCxnSpPr>
      <xdr:spPr>
        <a:xfrm>
          <a:off x="2908300" y="9731739"/>
          <a:ext cx="889000" cy="20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142350</xdr:rowOff>
    </xdr:from>
    <xdr:to>
      <xdr:col>20</xdr:col>
      <xdr:colOff>38100</xdr:colOff>
      <xdr:row>58</xdr:row>
      <xdr:rowOff>72500</xdr:rowOff>
    </xdr:to>
    <xdr:sp macro="" textlink="">
      <xdr:nvSpPr>
        <xdr:cNvPr id="123" name="フローチャート: 判断 122"/>
        <xdr:cNvSpPr/>
      </xdr:nvSpPr>
      <xdr:spPr>
        <a:xfrm>
          <a:off x="3746500" y="991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63627</xdr:rowOff>
    </xdr:from>
    <xdr:ext cx="599010" cy="259045"/>
    <xdr:sp macro="" textlink="">
      <xdr:nvSpPr>
        <xdr:cNvPr id="124" name="テキスト ボックス 123"/>
        <xdr:cNvSpPr txBox="1"/>
      </xdr:nvSpPr>
      <xdr:spPr>
        <a:xfrm>
          <a:off x="3497795" y="10007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55236</xdr:rowOff>
    </xdr:from>
    <xdr:to>
      <xdr:col>15</xdr:col>
      <xdr:colOff>50800</xdr:colOff>
      <xdr:row>56</xdr:row>
      <xdr:rowOff>130539</xdr:rowOff>
    </xdr:to>
    <xdr:cxnSp macro="">
      <xdr:nvCxnSpPr>
        <xdr:cNvPr id="125" name="直線コネクタ 124"/>
        <xdr:cNvCxnSpPr/>
      </xdr:nvCxnSpPr>
      <xdr:spPr>
        <a:xfrm>
          <a:off x="2019300" y="9656436"/>
          <a:ext cx="889000" cy="7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138409</xdr:rowOff>
    </xdr:from>
    <xdr:to>
      <xdr:col>15</xdr:col>
      <xdr:colOff>101600</xdr:colOff>
      <xdr:row>58</xdr:row>
      <xdr:rowOff>68559</xdr:rowOff>
    </xdr:to>
    <xdr:sp macro="" textlink="">
      <xdr:nvSpPr>
        <xdr:cNvPr id="126" name="フローチャート: 判断 125"/>
        <xdr:cNvSpPr/>
      </xdr:nvSpPr>
      <xdr:spPr>
        <a:xfrm>
          <a:off x="2857500" y="9911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59686</xdr:rowOff>
    </xdr:from>
    <xdr:ext cx="599010" cy="259045"/>
    <xdr:sp macro="" textlink="">
      <xdr:nvSpPr>
        <xdr:cNvPr id="127" name="テキスト ボックス 126"/>
        <xdr:cNvSpPr txBox="1"/>
      </xdr:nvSpPr>
      <xdr:spPr>
        <a:xfrm>
          <a:off x="2608795" y="1000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55236</xdr:rowOff>
    </xdr:from>
    <xdr:to>
      <xdr:col>10</xdr:col>
      <xdr:colOff>114300</xdr:colOff>
      <xdr:row>57</xdr:row>
      <xdr:rowOff>141254</xdr:rowOff>
    </xdr:to>
    <xdr:cxnSp macro="">
      <xdr:nvCxnSpPr>
        <xdr:cNvPr id="128" name="直線コネクタ 127"/>
        <xdr:cNvCxnSpPr/>
      </xdr:nvCxnSpPr>
      <xdr:spPr>
        <a:xfrm flipV="1">
          <a:off x="1130300" y="9656436"/>
          <a:ext cx="889000" cy="25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118144</xdr:rowOff>
    </xdr:from>
    <xdr:to>
      <xdr:col>10</xdr:col>
      <xdr:colOff>165100</xdr:colOff>
      <xdr:row>57</xdr:row>
      <xdr:rowOff>48294</xdr:rowOff>
    </xdr:to>
    <xdr:sp macro="" textlink="">
      <xdr:nvSpPr>
        <xdr:cNvPr id="129" name="フローチャート: 判断 128"/>
        <xdr:cNvSpPr/>
      </xdr:nvSpPr>
      <xdr:spPr>
        <a:xfrm>
          <a:off x="1968500" y="9719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39421</xdr:rowOff>
    </xdr:from>
    <xdr:ext cx="599010" cy="259045"/>
    <xdr:sp macro="" textlink="">
      <xdr:nvSpPr>
        <xdr:cNvPr id="130" name="テキスト ボックス 129"/>
        <xdr:cNvSpPr txBox="1"/>
      </xdr:nvSpPr>
      <xdr:spPr>
        <a:xfrm>
          <a:off x="1719795" y="98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1733</xdr:rowOff>
    </xdr:from>
    <xdr:to>
      <xdr:col>6</xdr:col>
      <xdr:colOff>38100</xdr:colOff>
      <xdr:row>58</xdr:row>
      <xdr:rowOff>103333</xdr:rowOff>
    </xdr:to>
    <xdr:sp macro="" textlink="">
      <xdr:nvSpPr>
        <xdr:cNvPr id="131" name="フローチャート: 判断 130"/>
        <xdr:cNvSpPr/>
      </xdr:nvSpPr>
      <xdr:spPr>
        <a:xfrm>
          <a:off x="1079500" y="994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94460</xdr:rowOff>
    </xdr:from>
    <xdr:ext cx="534377" cy="259045"/>
    <xdr:sp macro="" textlink="">
      <xdr:nvSpPr>
        <xdr:cNvPr id="132" name="テキスト ボックス 131"/>
        <xdr:cNvSpPr txBox="1"/>
      </xdr:nvSpPr>
      <xdr:spPr>
        <a:xfrm>
          <a:off x="863111" y="1003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79634</xdr:rowOff>
    </xdr:from>
    <xdr:to>
      <xdr:col>24</xdr:col>
      <xdr:colOff>114300</xdr:colOff>
      <xdr:row>58</xdr:row>
      <xdr:rowOff>9784</xdr:rowOff>
    </xdr:to>
    <xdr:sp macro="" textlink="">
      <xdr:nvSpPr>
        <xdr:cNvPr id="138" name="楕円 137"/>
        <xdr:cNvSpPr/>
      </xdr:nvSpPr>
      <xdr:spPr>
        <a:xfrm>
          <a:off x="4584700" y="985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102511</xdr:rowOff>
    </xdr:from>
    <xdr:ext cx="599010" cy="259045"/>
    <xdr:sp macro="" textlink="">
      <xdr:nvSpPr>
        <xdr:cNvPr id="139" name="総務費該当値テキスト"/>
        <xdr:cNvSpPr txBox="1"/>
      </xdr:nvSpPr>
      <xdr:spPr>
        <a:xfrm>
          <a:off x="4686300" y="9703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114505</xdr:rowOff>
    </xdr:from>
    <xdr:to>
      <xdr:col>20</xdr:col>
      <xdr:colOff>38100</xdr:colOff>
      <xdr:row>58</xdr:row>
      <xdr:rowOff>44655</xdr:rowOff>
    </xdr:to>
    <xdr:sp macro="" textlink="">
      <xdr:nvSpPr>
        <xdr:cNvPr id="140" name="楕円 139"/>
        <xdr:cNvSpPr/>
      </xdr:nvSpPr>
      <xdr:spPr>
        <a:xfrm>
          <a:off x="3746500" y="988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61182</xdr:rowOff>
    </xdr:from>
    <xdr:ext cx="599010" cy="259045"/>
    <xdr:sp macro="" textlink="">
      <xdr:nvSpPr>
        <xdr:cNvPr id="141" name="テキスト ボックス 140"/>
        <xdr:cNvSpPr txBox="1"/>
      </xdr:nvSpPr>
      <xdr:spPr>
        <a:xfrm>
          <a:off x="3497795" y="9662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79739</xdr:rowOff>
    </xdr:from>
    <xdr:to>
      <xdr:col>15</xdr:col>
      <xdr:colOff>101600</xdr:colOff>
      <xdr:row>57</xdr:row>
      <xdr:rowOff>9889</xdr:rowOff>
    </xdr:to>
    <xdr:sp macro="" textlink="">
      <xdr:nvSpPr>
        <xdr:cNvPr id="142" name="楕円 141"/>
        <xdr:cNvSpPr/>
      </xdr:nvSpPr>
      <xdr:spPr>
        <a:xfrm>
          <a:off x="2857500" y="9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26416</xdr:rowOff>
    </xdr:from>
    <xdr:ext cx="599010" cy="259045"/>
    <xdr:sp macro="" textlink="">
      <xdr:nvSpPr>
        <xdr:cNvPr id="143" name="テキスト ボックス 142"/>
        <xdr:cNvSpPr txBox="1"/>
      </xdr:nvSpPr>
      <xdr:spPr>
        <a:xfrm>
          <a:off x="2608795" y="9456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4436</xdr:rowOff>
    </xdr:from>
    <xdr:to>
      <xdr:col>10</xdr:col>
      <xdr:colOff>165100</xdr:colOff>
      <xdr:row>56</xdr:row>
      <xdr:rowOff>106036</xdr:rowOff>
    </xdr:to>
    <xdr:sp macro="" textlink="">
      <xdr:nvSpPr>
        <xdr:cNvPr id="144" name="楕円 143"/>
        <xdr:cNvSpPr/>
      </xdr:nvSpPr>
      <xdr:spPr>
        <a:xfrm>
          <a:off x="1968500" y="960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122563</xdr:rowOff>
    </xdr:from>
    <xdr:ext cx="599010" cy="259045"/>
    <xdr:sp macro="" textlink="">
      <xdr:nvSpPr>
        <xdr:cNvPr id="145" name="テキスト ボックス 144"/>
        <xdr:cNvSpPr txBox="1"/>
      </xdr:nvSpPr>
      <xdr:spPr>
        <a:xfrm>
          <a:off x="1719795" y="938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90454</xdr:rowOff>
    </xdr:from>
    <xdr:to>
      <xdr:col>6</xdr:col>
      <xdr:colOff>38100</xdr:colOff>
      <xdr:row>58</xdr:row>
      <xdr:rowOff>20604</xdr:rowOff>
    </xdr:to>
    <xdr:sp macro="" textlink="">
      <xdr:nvSpPr>
        <xdr:cNvPr id="146" name="楕円 145"/>
        <xdr:cNvSpPr/>
      </xdr:nvSpPr>
      <xdr:spPr>
        <a:xfrm>
          <a:off x="1079500" y="986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37131</xdr:rowOff>
    </xdr:from>
    <xdr:ext cx="599010" cy="259045"/>
    <xdr:sp macro="" textlink="">
      <xdr:nvSpPr>
        <xdr:cNvPr id="147" name="テキスト ボックス 146"/>
        <xdr:cNvSpPr txBox="1"/>
      </xdr:nvSpPr>
      <xdr:spPr>
        <a:xfrm>
          <a:off x="830795" y="963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62121</xdr:rowOff>
    </xdr:from>
    <xdr:to>
      <xdr:col>24</xdr:col>
      <xdr:colOff>62865</xdr:colOff>
      <xdr:row>78</xdr:row>
      <xdr:rowOff>21456</xdr:rowOff>
    </xdr:to>
    <xdr:cxnSp macro="">
      <xdr:nvCxnSpPr>
        <xdr:cNvPr id="172" name="直線コネクタ 171"/>
        <xdr:cNvCxnSpPr/>
      </xdr:nvCxnSpPr>
      <xdr:spPr>
        <a:xfrm flipV="1">
          <a:off x="4633595" y="12235071"/>
          <a:ext cx="1270" cy="1159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25283</xdr:rowOff>
    </xdr:from>
    <xdr:ext cx="599010" cy="259045"/>
    <xdr:sp macro="" textlink="">
      <xdr:nvSpPr>
        <xdr:cNvPr id="173" name="民生費最小値テキスト"/>
        <xdr:cNvSpPr txBox="1"/>
      </xdr:nvSpPr>
      <xdr:spPr>
        <a:xfrm>
          <a:off x="4686300" y="13398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21456</xdr:rowOff>
    </xdr:from>
    <xdr:to>
      <xdr:col>24</xdr:col>
      <xdr:colOff>152400</xdr:colOff>
      <xdr:row>78</xdr:row>
      <xdr:rowOff>21456</xdr:rowOff>
    </xdr:to>
    <xdr:cxnSp macro="">
      <xdr:nvCxnSpPr>
        <xdr:cNvPr id="174" name="直線コネクタ 173"/>
        <xdr:cNvCxnSpPr/>
      </xdr:nvCxnSpPr>
      <xdr:spPr>
        <a:xfrm>
          <a:off x="4546600" y="13394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8798</xdr:rowOff>
    </xdr:from>
    <xdr:ext cx="599010" cy="259045"/>
    <xdr:sp macro="" textlink="">
      <xdr:nvSpPr>
        <xdr:cNvPr id="175" name="民生費最大値テキスト"/>
        <xdr:cNvSpPr txBox="1"/>
      </xdr:nvSpPr>
      <xdr:spPr>
        <a:xfrm>
          <a:off x="4686300" y="1201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455,362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62121</xdr:rowOff>
    </xdr:from>
    <xdr:to>
      <xdr:col>24</xdr:col>
      <xdr:colOff>152400</xdr:colOff>
      <xdr:row>71</xdr:row>
      <xdr:rowOff>62121</xdr:rowOff>
    </xdr:to>
    <xdr:cxnSp macro="">
      <xdr:nvCxnSpPr>
        <xdr:cNvPr id="176" name="直線コネクタ 175"/>
        <xdr:cNvCxnSpPr/>
      </xdr:nvCxnSpPr>
      <xdr:spPr>
        <a:xfrm>
          <a:off x="4546600" y="1223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155333</xdr:rowOff>
    </xdr:from>
    <xdr:to>
      <xdr:col>24</xdr:col>
      <xdr:colOff>63500</xdr:colOff>
      <xdr:row>76</xdr:row>
      <xdr:rowOff>49121</xdr:rowOff>
    </xdr:to>
    <xdr:cxnSp macro="">
      <xdr:nvCxnSpPr>
        <xdr:cNvPr id="177" name="直線コネクタ 176"/>
        <xdr:cNvCxnSpPr/>
      </xdr:nvCxnSpPr>
      <xdr:spPr>
        <a:xfrm flipV="1">
          <a:off x="3797300" y="13014083"/>
          <a:ext cx="838200" cy="6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16806</xdr:rowOff>
    </xdr:from>
    <xdr:ext cx="599010" cy="259045"/>
    <xdr:sp macro="" textlink="">
      <xdr:nvSpPr>
        <xdr:cNvPr id="178" name="民生費平均値テキスト"/>
        <xdr:cNvSpPr txBox="1"/>
      </xdr:nvSpPr>
      <xdr:spPr>
        <a:xfrm>
          <a:off x="4686300" y="130470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38379</xdr:rowOff>
    </xdr:from>
    <xdr:to>
      <xdr:col>24</xdr:col>
      <xdr:colOff>114300</xdr:colOff>
      <xdr:row>76</xdr:row>
      <xdr:rowOff>139979</xdr:rowOff>
    </xdr:to>
    <xdr:sp macro="" textlink="">
      <xdr:nvSpPr>
        <xdr:cNvPr id="179" name="フローチャート: 判断 178"/>
        <xdr:cNvSpPr/>
      </xdr:nvSpPr>
      <xdr:spPr>
        <a:xfrm>
          <a:off x="45847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87171</xdr:rowOff>
    </xdr:from>
    <xdr:to>
      <xdr:col>19</xdr:col>
      <xdr:colOff>177800</xdr:colOff>
      <xdr:row>76</xdr:row>
      <xdr:rowOff>49121</xdr:rowOff>
    </xdr:to>
    <xdr:cxnSp macro="">
      <xdr:nvCxnSpPr>
        <xdr:cNvPr id="180" name="直線コネクタ 179"/>
        <xdr:cNvCxnSpPr/>
      </xdr:nvCxnSpPr>
      <xdr:spPr>
        <a:xfrm>
          <a:off x="2908300" y="12945921"/>
          <a:ext cx="889000" cy="1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93804</xdr:rowOff>
    </xdr:from>
    <xdr:to>
      <xdr:col>20</xdr:col>
      <xdr:colOff>38100</xdr:colOff>
      <xdr:row>77</xdr:row>
      <xdr:rowOff>23954</xdr:rowOff>
    </xdr:to>
    <xdr:sp macro="" textlink="">
      <xdr:nvSpPr>
        <xdr:cNvPr id="181" name="フローチャート: 判断 180"/>
        <xdr:cNvSpPr/>
      </xdr:nvSpPr>
      <xdr:spPr>
        <a:xfrm>
          <a:off x="3746500" y="1312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15081</xdr:rowOff>
    </xdr:from>
    <xdr:ext cx="599010" cy="259045"/>
    <xdr:sp macro="" textlink="">
      <xdr:nvSpPr>
        <xdr:cNvPr id="182" name="テキスト ボックス 181"/>
        <xdr:cNvSpPr txBox="1"/>
      </xdr:nvSpPr>
      <xdr:spPr>
        <a:xfrm>
          <a:off x="3497795" y="1321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87171</xdr:rowOff>
    </xdr:from>
    <xdr:to>
      <xdr:col>15</xdr:col>
      <xdr:colOff>50800</xdr:colOff>
      <xdr:row>75</xdr:row>
      <xdr:rowOff>149907</xdr:rowOff>
    </xdr:to>
    <xdr:cxnSp macro="">
      <xdr:nvCxnSpPr>
        <xdr:cNvPr id="183" name="直線コネクタ 182"/>
        <xdr:cNvCxnSpPr/>
      </xdr:nvCxnSpPr>
      <xdr:spPr>
        <a:xfrm flipV="1">
          <a:off x="2019300" y="12945921"/>
          <a:ext cx="889000" cy="6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60996</xdr:rowOff>
    </xdr:from>
    <xdr:to>
      <xdr:col>15</xdr:col>
      <xdr:colOff>101600</xdr:colOff>
      <xdr:row>76</xdr:row>
      <xdr:rowOff>162596</xdr:rowOff>
    </xdr:to>
    <xdr:sp macro="" textlink="">
      <xdr:nvSpPr>
        <xdr:cNvPr id="184" name="フローチャート: 判断 183"/>
        <xdr:cNvSpPr/>
      </xdr:nvSpPr>
      <xdr:spPr>
        <a:xfrm>
          <a:off x="2857500" y="1309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153723</xdr:rowOff>
    </xdr:from>
    <xdr:ext cx="599010" cy="259045"/>
    <xdr:sp macro="" textlink="">
      <xdr:nvSpPr>
        <xdr:cNvPr id="185" name="テキスト ボックス 184"/>
        <xdr:cNvSpPr txBox="1"/>
      </xdr:nvSpPr>
      <xdr:spPr>
        <a:xfrm>
          <a:off x="2608795" y="1318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149907</xdr:rowOff>
    </xdr:from>
    <xdr:to>
      <xdr:col>10</xdr:col>
      <xdr:colOff>114300</xdr:colOff>
      <xdr:row>76</xdr:row>
      <xdr:rowOff>136451</xdr:rowOff>
    </xdr:to>
    <xdr:cxnSp macro="">
      <xdr:nvCxnSpPr>
        <xdr:cNvPr id="186" name="直線コネクタ 185"/>
        <xdr:cNvCxnSpPr/>
      </xdr:nvCxnSpPr>
      <xdr:spPr>
        <a:xfrm flipV="1">
          <a:off x="1130300" y="13008657"/>
          <a:ext cx="889000" cy="15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114725</xdr:rowOff>
    </xdr:from>
    <xdr:to>
      <xdr:col>10</xdr:col>
      <xdr:colOff>165100</xdr:colOff>
      <xdr:row>77</xdr:row>
      <xdr:rowOff>44875</xdr:rowOff>
    </xdr:to>
    <xdr:sp macro="" textlink="">
      <xdr:nvSpPr>
        <xdr:cNvPr id="187" name="フローチャート: 判断 186"/>
        <xdr:cNvSpPr/>
      </xdr:nvSpPr>
      <xdr:spPr>
        <a:xfrm>
          <a:off x="1968500" y="1314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36002</xdr:rowOff>
    </xdr:from>
    <xdr:ext cx="599010" cy="259045"/>
    <xdr:sp macro="" textlink="">
      <xdr:nvSpPr>
        <xdr:cNvPr id="188" name="テキスト ボックス 187"/>
        <xdr:cNvSpPr txBox="1"/>
      </xdr:nvSpPr>
      <xdr:spPr>
        <a:xfrm>
          <a:off x="1719795" y="132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132468</xdr:rowOff>
    </xdr:from>
    <xdr:to>
      <xdr:col>6</xdr:col>
      <xdr:colOff>38100</xdr:colOff>
      <xdr:row>77</xdr:row>
      <xdr:rowOff>62618</xdr:rowOff>
    </xdr:to>
    <xdr:sp macro="" textlink="">
      <xdr:nvSpPr>
        <xdr:cNvPr id="189" name="フローチャート: 判断 188"/>
        <xdr:cNvSpPr/>
      </xdr:nvSpPr>
      <xdr:spPr>
        <a:xfrm>
          <a:off x="1079500" y="13162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53745</xdr:rowOff>
    </xdr:from>
    <xdr:ext cx="599010" cy="259045"/>
    <xdr:sp macro="" textlink="">
      <xdr:nvSpPr>
        <xdr:cNvPr id="190" name="テキスト ボックス 189"/>
        <xdr:cNvSpPr txBox="1"/>
      </xdr:nvSpPr>
      <xdr:spPr>
        <a:xfrm>
          <a:off x="830795" y="13255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104532</xdr:rowOff>
    </xdr:from>
    <xdr:to>
      <xdr:col>24</xdr:col>
      <xdr:colOff>114300</xdr:colOff>
      <xdr:row>76</xdr:row>
      <xdr:rowOff>34683</xdr:rowOff>
    </xdr:to>
    <xdr:sp macro="" textlink="">
      <xdr:nvSpPr>
        <xdr:cNvPr id="196" name="楕円 195"/>
        <xdr:cNvSpPr/>
      </xdr:nvSpPr>
      <xdr:spPr>
        <a:xfrm>
          <a:off x="4584700" y="1296328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127409</xdr:rowOff>
    </xdr:from>
    <xdr:ext cx="599010" cy="259045"/>
    <xdr:sp macro="" textlink="">
      <xdr:nvSpPr>
        <xdr:cNvPr id="197" name="民生費該当値テキスト"/>
        <xdr:cNvSpPr txBox="1"/>
      </xdr:nvSpPr>
      <xdr:spPr>
        <a:xfrm>
          <a:off x="4686300" y="1281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169771</xdr:rowOff>
    </xdr:from>
    <xdr:to>
      <xdr:col>20</xdr:col>
      <xdr:colOff>38100</xdr:colOff>
      <xdr:row>76</xdr:row>
      <xdr:rowOff>99921</xdr:rowOff>
    </xdr:to>
    <xdr:sp macro="" textlink="">
      <xdr:nvSpPr>
        <xdr:cNvPr id="198" name="楕円 197"/>
        <xdr:cNvSpPr/>
      </xdr:nvSpPr>
      <xdr:spPr>
        <a:xfrm>
          <a:off x="3746500" y="1302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116448</xdr:rowOff>
    </xdr:from>
    <xdr:ext cx="599010" cy="259045"/>
    <xdr:sp macro="" textlink="">
      <xdr:nvSpPr>
        <xdr:cNvPr id="199" name="テキスト ボックス 198"/>
        <xdr:cNvSpPr txBox="1"/>
      </xdr:nvSpPr>
      <xdr:spPr>
        <a:xfrm>
          <a:off x="3497795" y="12803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36371</xdr:rowOff>
    </xdr:from>
    <xdr:to>
      <xdr:col>15</xdr:col>
      <xdr:colOff>101600</xdr:colOff>
      <xdr:row>75</xdr:row>
      <xdr:rowOff>137971</xdr:rowOff>
    </xdr:to>
    <xdr:sp macro="" textlink="">
      <xdr:nvSpPr>
        <xdr:cNvPr id="200" name="楕円 199"/>
        <xdr:cNvSpPr/>
      </xdr:nvSpPr>
      <xdr:spPr>
        <a:xfrm>
          <a:off x="2857500" y="1289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154498</xdr:rowOff>
    </xdr:from>
    <xdr:ext cx="599010" cy="259045"/>
    <xdr:sp macro="" textlink="">
      <xdr:nvSpPr>
        <xdr:cNvPr id="201" name="テキスト ボックス 200"/>
        <xdr:cNvSpPr txBox="1"/>
      </xdr:nvSpPr>
      <xdr:spPr>
        <a:xfrm>
          <a:off x="2608795" y="126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99107</xdr:rowOff>
    </xdr:from>
    <xdr:to>
      <xdr:col>10</xdr:col>
      <xdr:colOff>165100</xdr:colOff>
      <xdr:row>76</xdr:row>
      <xdr:rowOff>29257</xdr:rowOff>
    </xdr:to>
    <xdr:sp macro="" textlink="">
      <xdr:nvSpPr>
        <xdr:cNvPr id="202" name="楕円 201"/>
        <xdr:cNvSpPr/>
      </xdr:nvSpPr>
      <xdr:spPr>
        <a:xfrm>
          <a:off x="1968500" y="1295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45784</xdr:rowOff>
    </xdr:from>
    <xdr:ext cx="599010" cy="259045"/>
    <xdr:sp macro="" textlink="">
      <xdr:nvSpPr>
        <xdr:cNvPr id="203" name="テキスト ボックス 202"/>
        <xdr:cNvSpPr txBox="1"/>
      </xdr:nvSpPr>
      <xdr:spPr>
        <a:xfrm>
          <a:off x="1719795" y="12733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85651</xdr:rowOff>
    </xdr:from>
    <xdr:to>
      <xdr:col>6</xdr:col>
      <xdr:colOff>38100</xdr:colOff>
      <xdr:row>77</xdr:row>
      <xdr:rowOff>15801</xdr:rowOff>
    </xdr:to>
    <xdr:sp macro="" textlink="">
      <xdr:nvSpPr>
        <xdr:cNvPr id="204" name="楕円 203"/>
        <xdr:cNvSpPr/>
      </xdr:nvSpPr>
      <xdr:spPr>
        <a:xfrm>
          <a:off x="1079500" y="1311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32327</xdr:rowOff>
    </xdr:from>
    <xdr:ext cx="599010" cy="259045"/>
    <xdr:sp macro="" textlink="">
      <xdr:nvSpPr>
        <xdr:cNvPr id="205" name="テキスト ボックス 204"/>
        <xdr:cNvSpPr txBox="1"/>
      </xdr:nvSpPr>
      <xdr:spPr>
        <a:xfrm>
          <a:off x="830795" y="12891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129231</xdr:rowOff>
    </xdr:from>
    <xdr:to>
      <xdr:col>24</xdr:col>
      <xdr:colOff>62865</xdr:colOff>
      <xdr:row>98</xdr:row>
      <xdr:rowOff>13109</xdr:rowOff>
    </xdr:to>
    <xdr:cxnSp macro="">
      <xdr:nvCxnSpPr>
        <xdr:cNvPr id="229" name="直線コネクタ 228"/>
        <xdr:cNvCxnSpPr/>
      </xdr:nvCxnSpPr>
      <xdr:spPr>
        <a:xfrm flipV="1">
          <a:off x="4633595" y="15388281"/>
          <a:ext cx="1270" cy="1426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16936</xdr:rowOff>
    </xdr:from>
    <xdr:ext cx="534377" cy="259045"/>
    <xdr:sp macro="" textlink="">
      <xdr:nvSpPr>
        <xdr:cNvPr id="230" name="衛生費最小値テキスト"/>
        <xdr:cNvSpPr txBox="1"/>
      </xdr:nvSpPr>
      <xdr:spPr>
        <a:xfrm>
          <a:off x="4686300" y="1681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13109</xdr:rowOff>
    </xdr:from>
    <xdr:to>
      <xdr:col>24</xdr:col>
      <xdr:colOff>152400</xdr:colOff>
      <xdr:row>98</xdr:row>
      <xdr:rowOff>13109</xdr:rowOff>
    </xdr:to>
    <xdr:cxnSp macro="">
      <xdr:nvCxnSpPr>
        <xdr:cNvPr id="231" name="直線コネクタ 230"/>
        <xdr:cNvCxnSpPr/>
      </xdr:nvCxnSpPr>
      <xdr:spPr>
        <a:xfrm>
          <a:off x="4546600" y="16815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75908</xdr:rowOff>
    </xdr:from>
    <xdr:ext cx="599010" cy="259045"/>
    <xdr:sp macro="" textlink="">
      <xdr:nvSpPr>
        <xdr:cNvPr id="232" name="衛生費最大値テキスト"/>
        <xdr:cNvSpPr txBox="1"/>
      </xdr:nvSpPr>
      <xdr:spPr>
        <a:xfrm>
          <a:off x="4686300" y="1516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129231</xdr:rowOff>
    </xdr:from>
    <xdr:to>
      <xdr:col>24</xdr:col>
      <xdr:colOff>152400</xdr:colOff>
      <xdr:row>89</xdr:row>
      <xdr:rowOff>129231</xdr:rowOff>
    </xdr:to>
    <xdr:cxnSp macro="">
      <xdr:nvCxnSpPr>
        <xdr:cNvPr id="233" name="直線コネクタ 232"/>
        <xdr:cNvCxnSpPr/>
      </xdr:nvCxnSpPr>
      <xdr:spPr>
        <a:xfrm>
          <a:off x="4546600" y="15388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52268</xdr:rowOff>
    </xdr:from>
    <xdr:to>
      <xdr:col>24</xdr:col>
      <xdr:colOff>63500</xdr:colOff>
      <xdr:row>97</xdr:row>
      <xdr:rowOff>91939</xdr:rowOff>
    </xdr:to>
    <xdr:cxnSp macro="">
      <xdr:nvCxnSpPr>
        <xdr:cNvPr id="234" name="直線コネクタ 233"/>
        <xdr:cNvCxnSpPr/>
      </xdr:nvCxnSpPr>
      <xdr:spPr>
        <a:xfrm>
          <a:off x="3797300" y="16682918"/>
          <a:ext cx="838200" cy="39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73097</xdr:rowOff>
    </xdr:from>
    <xdr:ext cx="534377" cy="259045"/>
    <xdr:sp macro="" textlink="">
      <xdr:nvSpPr>
        <xdr:cNvPr id="235" name="衛生費平均値テキスト"/>
        <xdr:cNvSpPr txBox="1"/>
      </xdr:nvSpPr>
      <xdr:spPr>
        <a:xfrm>
          <a:off x="4686300" y="163608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50220</xdr:rowOff>
    </xdr:from>
    <xdr:to>
      <xdr:col>24</xdr:col>
      <xdr:colOff>114300</xdr:colOff>
      <xdr:row>96</xdr:row>
      <xdr:rowOff>151820</xdr:rowOff>
    </xdr:to>
    <xdr:sp macro="" textlink="">
      <xdr:nvSpPr>
        <xdr:cNvPr id="236" name="フローチャート: 判断 235"/>
        <xdr:cNvSpPr/>
      </xdr:nvSpPr>
      <xdr:spPr>
        <a:xfrm>
          <a:off x="4584700" y="1650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89</xdr:row>
      <xdr:rowOff>143053</xdr:rowOff>
    </xdr:from>
    <xdr:to>
      <xdr:col>19</xdr:col>
      <xdr:colOff>177800</xdr:colOff>
      <xdr:row>97</xdr:row>
      <xdr:rowOff>52268</xdr:rowOff>
    </xdr:to>
    <xdr:cxnSp macro="">
      <xdr:nvCxnSpPr>
        <xdr:cNvPr id="237" name="直線コネクタ 236"/>
        <xdr:cNvCxnSpPr/>
      </xdr:nvCxnSpPr>
      <xdr:spPr>
        <a:xfrm>
          <a:off x="2908300" y="15402103"/>
          <a:ext cx="889000" cy="128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24923</xdr:rowOff>
    </xdr:from>
    <xdr:to>
      <xdr:col>20</xdr:col>
      <xdr:colOff>38100</xdr:colOff>
      <xdr:row>96</xdr:row>
      <xdr:rowOff>126523</xdr:rowOff>
    </xdr:to>
    <xdr:sp macro="" textlink="">
      <xdr:nvSpPr>
        <xdr:cNvPr id="238" name="フローチャート: 判断 237"/>
        <xdr:cNvSpPr/>
      </xdr:nvSpPr>
      <xdr:spPr>
        <a:xfrm>
          <a:off x="3746500" y="1648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143050</xdr:rowOff>
    </xdr:from>
    <xdr:ext cx="534377" cy="259045"/>
    <xdr:sp macro="" textlink="">
      <xdr:nvSpPr>
        <xdr:cNvPr id="239" name="テキスト ボックス 238"/>
        <xdr:cNvSpPr txBox="1"/>
      </xdr:nvSpPr>
      <xdr:spPr>
        <a:xfrm>
          <a:off x="3530111" y="1625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89</xdr:row>
      <xdr:rowOff>143053</xdr:rowOff>
    </xdr:from>
    <xdr:to>
      <xdr:col>15</xdr:col>
      <xdr:colOff>50800</xdr:colOff>
      <xdr:row>92</xdr:row>
      <xdr:rowOff>15174</xdr:rowOff>
    </xdr:to>
    <xdr:cxnSp macro="">
      <xdr:nvCxnSpPr>
        <xdr:cNvPr id="240" name="直線コネクタ 239"/>
        <xdr:cNvCxnSpPr/>
      </xdr:nvCxnSpPr>
      <xdr:spPr>
        <a:xfrm flipV="1">
          <a:off x="2019300" y="15402103"/>
          <a:ext cx="889000" cy="38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18492</xdr:rowOff>
    </xdr:from>
    <xdr:to>
      <xdr:col>15</xdr:col>
      <xdr:colOff>101600</xdr:colOff>
      <xdr:row>96</xdr:row>
      <xdr:rowOff>120092</xdr:rowOff>
    </xdr:to>
    <xdr:sp macro="" textlink="">
      <xdr:nvSpPr>
        <xdr:cNvPr id="241" name="フローチャート: 判断 240"/>
        <xdr:cNvSpPr/>
      </xdr:nvSpPr>
      <xdr:spPr>
        <a:xfrm>
          <a:off x="2857500" y="1647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111219</xdr:rowOff>
    </xdr:from>
    <xdr:ext cx="534377" cy="259045"/>
    <xdr:sp macro="" textlink="">
      <xdr:nvSpPr>
        <xdr:cNvPr id="242" name="テキスト ボックス 241"/>
        <xdr:cNvSpPr txBox="1"/>
      </xdr:nvSpPr>
      <xdr:spPr>
        <a:xfrm>
          <a:off x="2641111" y="1657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15174</xdr:rowOff>
    </xdr:from>
    <xdr:to>
      <xdr:col>10</xdr:col>
      <xdr:colOff>114300</xdr:colOff>
      <xdr:row>97</xdr:row>
      <xdr:rowOff>109227</xdr:rowOff>
    </xdr:to>
    <xdr:cxnSp macro="">
      <xdr:nvCxnSpPr>
        <xdr:cNvPr id="243" name="直線コネクタ 242"/>
        <xdr:cNvCxnSpPr/>
      </xdr:nvCxnSpPr>
      <xdr:spPr>
        <a:xfrm flipV="1">
          <a:off x="1130300" y="15788574"/>
          <a:ext cx="889000" cy="95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28511</xdr:rowOff>
    </xdr:from>
    <xdr:to>
      <xdr:col>10</xdr:col>
      <xdr:colOff>165100</xdr:colOff>
      <xdr:row>96</xdr:row>
      <xdr:rowOff>130111</xdr:rowOff>
    </xdr:to>
    <xdr:sp macro="" textlink="">
      <xdr:nvSpPr>
        <xdr:cNvPr id="244" name="フローチャート: 判断 243"/>
        <xdr:cNvSpPr/>
      </xdr:nvSpPr>
      <xdr:spPr>
        <a:xfrm>
          <a:off x="1968500" y="1648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121238</xdr:rowOff>
    </xdr:from>
    <xdr:ext cx="534377" cy="259045"/>
    <xdr:sp macro="" textlink="">
      <xdr:nvSpPr>
        <xdr:cNvPr id="245" name="テキスト ボックス 244"/>
        <xdr:cNvSpPr txBox="1"/>
      </xdr:nvSpPr>
      <xdr:spPr>
        <a:xfrm>
          <a:off x="1752111" y="1658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89381</xdr:rowOff>
    </xdr:from>
    <xdr:to>
      <xdr:col>6</xdr:col>
      <xdr:colOff>38100</xdr:colOff>
      <xdr:row>97</xdr:row>
      <xdr:rowOff>19531</xdr:rowOff>
    </xdr:to>
    <xdr:sp macro="" textlink="">
      <xdr:nvSpPr>
        <xdr:cNvPr id="246" name="フローチャート: 判断 245"/>
        <xdr:cNvSpPr/>
      </xdr:nvSpPr>
      <xdr:spPr>
        <a:xfrm>
          <a:off x="1079500" y="165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36058</xdr:rowOff>
    </xdr:from>
    <xdr:ext cx="534377" cy="259045"/>
    <xdr:sp macro="" textlink="">
      <xdr:nvSpPr>
        <xdr:cNvPr id="247" name="テキスト ボックス 246"/>
        <xdr:cNvSpPr txBox="1"/>
      </xdr:nvSpPr>
      <xdr:spPr>
        <a:xfrm>
          <a:off x="863111" y="1632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41139</xdr:rowOff>
    </xdr:from>
    <xdr:to>
      <xdr:col>24</xdr:col>
      <xdr:colOff>114300</xdr:colOff>
      <xdr:row>97</xdr:row>
      <xdr:rowOff>142739</xdr:rowOff>
    </xdr:to>
    <xdr:sp macro="" textlink="">
      <xdr:nvSpPr>
        <xdr:cNvPr id="253" name="楕円 252"/>
        <xdr:cNvSpPr/>
      </xdr:nvSpPr>
      <xdr:spPr>
        <a:xfrm>
          <a:off x="4584700" y="1667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127516</xdr:rowOff>
    </xdr:from>
    <xdr:ext cx="534377" cy="259045"/>
    <xdr:sp macro="" textlink="">
      <xdr:nvSpPr>
        <xdr:cNvPr id="254" name="衛生費該当値テキスト"/>
        <xdr:cNvSpPr txBox="1"/>
      </xdr:nvSpPr>
      <xdr:spPr>
        <a:xfrm>
          <a:off x="4686300" y="1658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1468</xdr:rowOff>
    </xdr:from>
    <xdr:to>
      <xdr:col>20</xdr:col>
      <xdr:colOff>38100</xdr:colOff>
      <xdr:row>97</xdr:row>
      <xdr:rowOff>103068</xdr:rowOff>
    </xdr:to>
    <xdr:sp macro="" textlink="">
      <xdr:nvSpPr>
        <xdr:cNvPr id="255" name="楕円 254"/>
        <xdr:cNvSpPr/>
      </xdr:nvSpPr>
      <xdr:spPr>
        <a:xfrm>
          <a:off x="3746500" y="1663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94195</xdr:rowOff>
    </xdr:from>
    <xdr:ext cx="534377" cy="259045"/>
    <xdr:sp macro="" textlink="">
      <xdr:nvSpPr>
        <xdr:cNvPr id="256" name="テキスト ボックス 255"/>
        <xdr:cNvSpPr txBox="1"/>
      </xdr:nvSpPr>
      <xdr:spPr>
        <a:xfrm>
          <a:off x="3530111" y="1672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89</xdr:row>
      <xdr:rowOff>92253</xdr:rowOff>
    </xdr:from>
    <xdr:to>
      <xdr:col>15</xdr:col>
      <xdr:colOff>101600</xdr:colOff>
      <xdr:row>90</xdr:row>
      <xdr:rowOff>22403</xdr:rowOff>
    </xdr:to>
    <xdr:sp macro="" textlink="">
      <xdr:nvSpPr>
        <xdr:cNvPr id="257" name="楕円 256"/>
        <xdr:cNvSpPr/>
      </xdr:nvSpPr>
      <xdr:spPr>
        <a:xfrm>
          <a:off x="2857500" y="1535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38930</xdr:rowOff>
    </xdr:from>
    <xdr:ext cx="599010" cy="259045"/>
    <xdr:sp macro="" textlink="">
      <xdr:nvSpPr>
        <xdr:cNvPr id="258" name="テキスト ボックス 257"/>
        <xdr:cNvSpPr txBox="1"/>
      </xdr:nvSpPr>
      <xdr:spPr>
        <a:xfrm>
          <a:off x="2608795" y="1512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135824</xdr:rowOff>
    </xdr:from>
    <xdr:to>
      <xdr:col>10</xdr:col>
      <xdr:colOff>165100</xdr:colOff>
      <xdr:row>92</xdr:row>
      <xdr:rowOff>65974</xdr:rowOff>
    </xdr:to>
    <xdr:sp macro="" textlink="">
      <xdr:nvSpPr>
        <xdr:cNvPr id="259" name="楕円 258"/>
        <xdr:cNvSpPr/>
      </xdr:nvSpPr>
      <xdr:spPr>
        <a:xfrm>
          <a:off x="1968500" y="1573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82501</xdr:rowOff>
    </xdr:from>
    <xdr:ext cx="599010" cy="259045"/>
    <xdr:sp macro="" textlink="">
      <xdr:nvSpPr>
        <xdr:cNvPr id="260" name="テキスト ボックス 259"/>
        <xdr:cNvSpPr txBox="1"/>
      </xdr:nvSpPr>
      <xdr:spPr>
        <a:xfrm>
          <a:off x="1719795" y="15513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58427</xdr:rowOff>
    </xdr:from>
    <xdr:to>
      <xdr:col>6</xdr:col>
      <xdr:colOff>38100</xdr:colOff>
      <xdr:row>97</xdr:row>
      <xdr:rowOff>160027</xdr:rowOff>
    </xdr:to>
    <xdr:sp macro="" textlink="">
      <xdr:nvSpPr>
        <xdr:cNvPr id="261" name="楕円 260"/>
        <xdr:cNvSpPr/>
      </xdr:nvSpPr>
      <xdr:spPr>
        <a:xfrm>
          <a:off x="1079500" y="1668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151154</xdr:rowOff>
    </xdr:from>
    <xdr:ext cx="534377" cy="259045"/>
    <xdr:sp macro="" textlink="">
      <xdr:nvSpPr>
        <xdr:cNvPr id="262" name="テキスト ボックス 261"/>
        <xdr:cNvSpPr txBox="1"/>
      </xdr:nvSpPr>
      <xdr:spPr>
        <a:xfrm>
          <a:off x="863111" y="1678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146101</xdr:rowOff>
    </xdr:from>
    <xdr:to>
      <xdr:col>54</xdr:col>
      <xdr:colOff>189865</xdr:colOff>
      <xdr:row>38</xdr:row>
      <xdr:rowOff>139700</xdr:rowOff>
    </xdr:to>
    <xdr:cxnSp macro="">
      <xdr:nvCxnSpPr>
        <xdr:cNvPr id="284" name="直線コネクタ 283"/>
        <xdr:cNvCxnSpPr/>
      </xdr:nvCxnSpPr>
      <xdr:spPr>
        <a:xfrm flipV="1">
          <a:off x="10475595" y="5461051"/>
          <a:ext cx="1270" cy="1193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92778</xdr:rowOff>
    </xdr:from>
    <xdr:ext cx="469744" cy="259045"/>
    <xdr:sp macro="" textlink="">
      <xdr:nvSpPr>
        <xdr:cNvPr id="287" name="労働費最大値テキスト"/>
        <xdr:cNvSpPr txBox="1"/>
      </xdr:nvSpPr>
      <xdr:spPr>
        <a:xfrm>
          <a:off x="10528300" y="5236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146101</xdr:rowOff>
    </xdr:from>
    <xdr:to>
      <xdr:col>55</xdr:col>
      <xdr:colOff>88900</xdr:colOff>
      <xdr:row>31</xdr:row>
      <xdr:rowOff>146101</xdr:rowOff>
    </xdr:to>
    <xdr:cxnSp macro="">
      <xdr:nvCxnSpPr>
        <xdr:cNvPr id="288" name="直線コネクタ 287"/>
        <xdr:cNvCxnSpPr/>
      </xdr:nvCxnSpPr>
      <xdr:spPr>
        <a:xfrm>
          <a:off x="10388600" y="5461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14198</xdr:rowOff>
    </xdr:from>
    <xdr:to>
      <xdr:col>55</xdr:col>
      <xdr:colOff>0</xdr:colOff>
      <xdr:row>38</xdr:row>
      <xdr:rowOff>36144</xdr:rowOff>
    </xdr:to>
    <xdr:cxnSp macro="">
      <xdr:nvCxnSpPr>
        <xdr:cNvPr id="289" name="直線コネクタ 288"/>
        <xdr:cNvCxnSpPr/>
      </xdr:nvCxnSpPr>
      <xdr:spPr>
        <a:xfrm>
          <a:off x="9639300" y="6529298"/>
          <a:ext cx="8382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142867</xdr:rowOff>
    </xdr:from>
    <xdr:ext cx="378565" cy="259045"/>
    <xdr:sp macro="" textlink="">
      <xdr:nvSpPr>
        <xdr:cNvPr id="290" name="労働費平均値テキスト"/>
        <xdr:cNvSpPr txBox="1"/>
      </xdr:nvSpPr>
      <xdr:spPr>
        <a:xfrm>
          <a:off x="10528300" y="63150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119990</xdr:rowOff>
    </xdr:from>
    <xdr:to>
      <xdr:col>55</xdr:col>
      <xdr:colOff>50800</xdr:colOff>
      <xdr:row>38</xdr:row>
      <xdr:rowOff>50140</xdr:rowOff>
    </xdr:to>
    <xdr:sp macro="" textlink="">
      <xdr:nvSpPr>
        <xdr:cNvPr id="291" name="フローチャート: 判断 290"/>
        <xdr:cNvSpPr/>
      </xdr:nvSpPr>
      <xdr:spPr>
        <a:xfrm>
          <a:off x="10426700" y="64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14198</xdr:rowOff>
    </xdr:from>
    <xdr:to>
      <xdr:col>50</xdr:col>
      <xdr:colOff>114300</xdr:colOff>
      <xdr:row>38</xdr:row>
      <xdr:rowOff>24943</xdr:rowOff>
    </xdr:to>
    <xdr:cxnSp macro="">
      <xdr:nvCxnSpPr>
        <xdr:cNvPr id="292" name="直線コネクタ 291"/>
        <xdr:cNvCxnSpPr/>
      </xdr:nvCxnSpPr>
      <xdr:spPr>
        <a:xfrm flipV="1">
          <a:off x="8750300" y="6529298"/>
          <a:ext cx="889000" cy="1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115418</xdr:rowOff>
    </xdr:from>
    <xdr:to>
      <xdr:col>50</xdr:col>
      <xdr:colOff>165100</xdr:colOff>
      <xdr:row>38</xdr:row>
      <xdr:rowOff>45568</xdr:rowOff>
    </xdr:to>
    <xdr:sp macro="" textlink="">
      <xdr:nvSpPr>
        <xdr:cNvPr id="293" name="フローチャート: 判断 292"/>
        <xdr:cNvSpPr/>
      </xdr:nvSpPr>
      <xdr:spPr>
        <a:xfrm>
          <a:off x="9588500" y="64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62095</xdr:rowOff>
    </xdr:from>
    <xdr:ext cx="378565" cy="259045"/>
    <xdr:sp macro="" textlink="">
      <xdr:nvSpPr>
        <xdr:cNvPr id="294" name="テキスト ボックス 293"/>
        <xdr:cNvSpPr txBox="1"/>
      </xdr:nvSpPr>
      <xdr:spPr>
        <a:xfrm>
          <a:off x="9450017" y="6234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24943</xdr:rowOff>
    </xdr:from>
    <xdr:to>
      <xdr:col>45</xdr:col>
      <xdr:colOff>177800</xdr:colOff>
      <xdr:row>38</xdr:row>
      <xdr:rowOff>26543</xdr:rowOff>
    </xdr:to>
    <xdr:cxnSp macro="">
      <xdr:nvCxnSpPr>
        <xdr:cNvPr id="295" name="直線コネクタ 294"/>
        <xdr:cNvCxnSpPr/>
      </xdr:nvCxnSpPr>
      <xdr:spPr>
        <a:xfrm flipV="1">
          <a:off x="7861300" y="6540043"/>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89129</xdr:rowOff>
    </xdr:from>
    <xdr:to>
      <xdr:col>46</xdr:col>
      <xdr:colOff>38100</xdr:colOff>
      <xdr:row>38</xdr:row>
      <xdr:rowOff>19279</xdr:rowOff>
    </xdr:to>
    <xdr:sp macro="" textlink="">
      <xdr:nvSpPr>
        <xdr:cNvPr id="296" name="フローチャート: 判断 295"/>
        <xdr:cNvSpPr/>
      </xdr:nvSpPr>
      <xdr:spPr>
        <a:xfrm>
          <a:off x="8699500" y="64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35806</xdr:rowOff>
    </xdr:from>
    <xdr:ext cx="378565" cy="259045"/>
    <xdr:sp macro="" textlink="">
      <xdr:nvSpPr>
        <xdr:cNvPr id="297" name="テキスト ボックス 296"/>
        <xdr:cNvSpPr txBox="1"/>
      </xdr:nvSpPr>
      <xdr:spPr>
        <a:xfrm>
          <a:off x="8561017" y="6208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26543</xdr:rowOff>
    </xdr:from>
    <xdr:to>
      <xdr:col>41</xdr:col>
      <xdr:colOff>50800</xdr:colOff>
      <xdr:row>38</xdr:row>
      <xdr:rowOff>27457</xdr:rowOff>
    </xdr:to>
    <xdr:cxnSp macro="">
      <xdr:nvCxnSpPr>
        <xdr:cNvPr id="298" name="直線コネクタ 297"/>
        <xdr:cNvCxnSpPr/>
      </xdr:nvCxnSpPr>
      <xdr:spPr>
        <a:xfrm flipV="1">
          <a:off x="6972300" y="6541643"/>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83871</xdr:rowOff>
    </xdr:from>
    <xdr:to>
      <xdr:col>41</xdr:col>
      <xdr:colOff>101600</xdr:colOff>
      <xdr:row>38</xdr:row>
      <xdr:rowOff>14021</xdr:rowOff>
    </xdr:to>
    <xdr:sp macro="" textlink="">
      <xdr:nvSpPr>
        <xdr:cNvPr id="299" name="フローチャート: 判断 298"/>
        <xdr:cNvSpPr/>
      </xdr:nvSpPr>
      <xdr:spPr>
        <a:xfrm>
          <a:off x="7810500" y="642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30548</xdr:rowOff>
    </xdr:from>
    <xdr:ext cx="378565" cy="259045"/>
    <xdr:sp macro="" textlink="">
      <xdr:nvSpPr>
        <xdr:cNvPr id="300" name="テキスト ボックス 299"/>
        <xdr:cNvSpPr txBox="1"/>
      </xdr:nvSpPr>
      <xdr:spPr>
        <a:xfrm>
          <a:off x="7672017" y="62027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79070</xdr:rowOff>
    </xdr:from>
    <xdr:to>
      <xdr:col>36</xdr:col>
      <xdr:colOff>165100</xdr:colOff>
      <xdr:row>38</xdr:row>
      <xdr:rowOff>9220</xdr:rowOff>
    </xdr:to>
    <xdr:sp macro="" textlink="">
      <xdr:nvSpPr>
        <xdr:cNvPr id="301" name="フローチャート: 判断 300"/>
        <xdr:cNvSpPr/>
      </xdr:nvSpPr>
      <xdr:spPr>
        <a:xfrm>
          <a:off x="6921500" y="64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25747</xdr:rowOff>
    </xdr:from>
    <xdr:ext cx="378565" cy="259045"/>
    <xdr:sp macro="" textlink="">
      <xdr:nvSpPr>
        <xdr:cNvPr id="302" name="テキスト ボックス 301"/>
        <xdr:cNvSpPr txBox="1"/>
      </xdr:nvSpPr>
      <xdr:spPr>
        <a:xfrm>
          <a:off x="6783017" y="6197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156794</xdr:rowOff>
    </xdr:from>
    <xdr:to>
      <xdr:col>55</xdr:col>
      <xdr:colOff>50800</xdr:colOff>
      <xdr:row>38</xdr:row>
      <xdr:rowOff>86944</xdr:rowOff>
    </xdr:to>
    <xdr:sp macro="" textlink="">
      <xdr:nvSpPr>
        <xdr:cNvPr id="308" name="楕円 307"/>
        <xdr:cNvSpPr/>
      </xdr:nvSpPr>
      <xdr:spPr>
        <a:xfrm>
          <a:off x="10426700" y="65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98416</xdr:rowOff>
    </xdr:from>
    <xdr:ext cx="378565" cy="259045"/>
    <xdr:sp macro="" textlink="">
      <xdr:nvSpPr>
        <xdr:cNvPr id="309" name="労働費該当値テキスト"/>
        <xdr:cNvSpPr txBox="1"/>
      </xdr:nvSpPr>
      <xdr:spPr>
        <a:xfrm>
          <a:off x="10528300" y="6442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134849</xdr:rowOff>
    </xdr:from>
    <xdr:to>
      <xdr:col>50</xdr:col>
      <xdr:colOff>165100</xdr:colOff>
      <xdr:row>38</xdr:row>
      <xdr:rowOff>64999</xdr:rowOff>
    </xdr:to>
    <xdr:sp macro="" textlink="">
      <xdr:nvSpPr>
        <xdr:cNvPr id="310" name="楕円 309"/>
        <xdr:cNvSpPr/>
      </xdr:nvSpPr>
      <xdr:spPr>
        <a:xfrm>
          <a:off x="9588500" y="647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56125</xdr:rowOff>
    </xdr:from>
    <xdr:ext cx="378565" cy="259045"/>
    <xdr:sp macro="" textlink="">
      <xdr:nvSpPr>
        <xdr:cNvPr id="311" name="テキスト ボックス 310"/>
        <xdr:cNvSpPr txBox="1"/>
      </xdr:nvSpPr>
      <xdr:spPr>
        <a:xfrm>
          <a:off x="9450017" y="6571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145593</xdr:rowOff>
    </xdr:from>
    <xdr:to>
      <xdr:col>46</xdr:col>
      <xdr:colOff>38100</xdr:colOff>
      <xdr:row>38</xdr:row>
      <xdr:rowOff>75743</xdr:rowOff>
    </xdr:to>
    <xdr:sp macro="" textlink="">
      <xdr:nvSpPr>
        <xdr:cNvPr id="312" name="楕円 311"/>
        <xdr:cNvSpPr/>
      </xdr:nvSpPr>
      <xdr:spPr>
        <a:xfrm>
          <a:off x="8699500" y="64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66870</xdr:rowOff>
    </xdr:from>
    <xdr:ext cx="378565" cy="259045"/>
    <xdr:sp macro="" textlink="">
      <xdr:nvSpPr>
        <xdr:cNvPr id="313" name="テキスト ボックス 312"/>
        <xdr:cNvSpPr txBox="1"/>
      </xdr:nvSpPr>
      <xdr:spPr>
        <a:xfrm>
          <a:off x="8561017" y="6581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147193</xdr:rowOff>
    </xdr:from>
    <xdr:to>
      <xdr:col>41</xdr:col>
      <xdr:colOff>101600</xdr:colOff>
      <xdr:row>38</xdr:row>
      <xdr:rowOff>77343</xdr:rowOff>
    </xdr:to>
    <xdr:sp macro="" textlink="">
      <xdr:nvSpPr>
        <xdr:cNvPr id="314" name="楕円 313"/>
        <xdr:cNvSpPr/>
      </xdr:nvSpPr>
      <xdr:spPr>
        <a:xfrm>
          <a:off x="7810500" y="649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68470</xdr:rowOff>
    </xdr:from>
    <xdr:ext cx="378565" cy="259045"/>
    <xdr:sp macro="" textlink="">
      <xdr:nvSpPr>
        <xdr:cNvPr id="315" name="テキスト ボックス 314"/>
        <xdr:cNvSpPr txBox="1"/>
      </xdr:nvSpPr>
      <xdr:spPr>
        <a:xfrm>
          <a:off x="7672017" y="6583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148107</xdr:rowOff>
    </xdr:from>
    <xdr:to>
      <xdr:col>36</xdr:col>
      <xdr:colOff>165100</xdr:colOff>
      <xdr:row>38</xdr:row>
      <xdr:rowOff>78257</xdr:rowOff>
    </xdr:to>
    <xdr:sp macro="" textlink="">
      <xdr:nvSpPr>
        <xdr:cNvPr id="316" name="楕円 315"/>
        <xdr:cNvSpPr/>
      </xdr:nvSpPr>
      <xdr:spPr>
        <a:xfrm>
          <a:off x="6921500" y="649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69384</xdr:rowOff>
    </xdr:from>
    <xdr:ext cx="378565" cy="259045"/>
    <xdr:sp macro="" textlink="">
      <xdr:nvSpPr>
        <xdr:cNvPr id="317" name="テキスト ボックス 316"/>
        <xdr:cNvSpPr txBox="1"/>
      </xdr:nvSpPr>
      <xdr:spPr>
        <a:xfrm>
          <a:off x="6783017" y="6584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7" name="テキスト ボックス 336"/>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34830</xdr:rowOff>
    </xdr:from>
    <xdr:to>
      <xdr:col>54</xdr:col>
      <xdr:colOff>189865</xdr:colOff>
      <xdr:row>59</xdr:row>
      <xdr:rowOff>13322</xdr:rowOff>
    </xdr:to>
    <xdr:cxnSp macro="">
      <xdr:nvCxnSpPr>
        <xdr:cNvPr id="341" name="直線コネクタ 340"/>
        <xdr:cNvCxnSpPr/>
      </xdr:nvCxnSpPr>
      <xdr:spPr>
        <a:xfrm flipV="1">
          <a:off x="10475595" y="8778780"/>
          <a:ext cx="1270" cy="135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17149</xdr:rowOff>
    </xdr:from>
    <xdr:ext cx="469744" cy="259045"/>
    <xdr:sp macro="" textlink="">
      <xdr:nvSpPr>
        <xdr:cNvPr id="342" name="農林水産業費最小値テキスト"/>
        <xdr:cNvSpPr txBox="1"/>
      </xdr:nvSpPr>
      <xdr:spPr>
        <a:xfrm>
          <a:off x="10528300" y="1013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13322</xdr:rowOff>
    </xdr:from>
    <xdr:to>
      <xdr:col>55</xdr:col>
      <xdr:colOff>88900</xdr:colOff>
      <xdr:row>59</xdr:row>
      <xdr:rowOff>13322</xdr:rowOff>
    </xdr:to>
    <xdr:cxnSp macro="">
      <xdr:nvCxnSpPr>
        <xdr:cNvPr id="343" name="直線コネクタ 342"/>
        <xdr:cNvCxnSpPr/>
      </xdr:nvCxnSpPr>
      <xdr:spPr>
        <a:xfrm>
          <a:off x="10388600" y="1012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152957</xdr:rowOff>
    </xdr:from>
    <xdr:ext cx="534377" cy="259045"/>
    <xdr:sp macro="" textlink="">
      <xdr:nvSpPr>
        <xdr:cNvPr id="344" name="農林水産業費最大値テキスト"/>
        <xdr:cNvSpPr txBox="1"/>
      </xdr:nvSpPr>
      <xdr:spPr>
        <a:xfrm>
          <a:off x="10528300" y="855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34830</xdr:rowOff>
    </xdr:from>
    <xdr:to>
      <xdr:col>55</xdr:col>
      <xdr:colOff>88900</xdr:colOff>
      <xdr:row>51</xdr:row>
      <xdr:rowOff>34830</xdr:rowOff>
    </xdr:to>
    <xdr:cxnSp macro="">
      <xdr:nvCxnSpPr>
        <xdr:cNvPr id="345" name="直線コネクタ 344"/>
        <xdr:cNvCxnSpPr/>
      </xdr:nvCxnSpPr>
      <xdr:spPr>
        <a:xfrm>
          <a:off x="10388600" y="877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77940</xdr:rowOff>
    </xdr:from>
    <xdr:to>
      <xdr:col>55</xdr:col>
      <xdr:colOff>0</xdr:colOff>
      <xdr:row>57</xdr:row>
      <xdr:rowOff>98971</xdr:rowOff>
    </xdr:to>
    <xdr:cxnSp macro="">
      <xdr:nvCxnSpPr>
        <xdr:cNvPr id="346" name="直線コネクタ 345"/>
        <xdr:cNvCxnSpPr/>
      </xdr:nvCxnSpPr>
      <xdr:spPr>
        <a:xfrm flipV="1">
          <a:off x="9639300" y="9850590"/>
          <a:ext cx="8382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128617</xdr:rowOff>
    </xdr:from>
    <xdr:ext cx="534377" cy="259045"/>
    <xdr:sp macro="" textlink="">
      <xdr:nvSpPr>
        <xdr:cNvPr id="347" name="農林水産業費平均値テキスト"/>
        <xdr:cNvSpPr txBox="1"/>
      </xdr:nvSpPr>
      <xdr:spPr>
        <a:xfrm>
          <a:off x="10528300" y="9558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105740</xdr:rowOff>
    </xdr:from>
    <xdr:to>
      <xdr:col>55</xdr:col>
      <xdr:colOff>50800</xdr:colOff>
      <xdr:row>57</xdr:row>
      <xdr:rowOff>35890</xdr:rowOff>
    </xdr:to>
    <xdr:sp macro="" textlink="">
      <xdr:nvSpPr>
        <xdr:cNvPr id="348" name="フローチャート: 判断 347"/>
        <xdr:cNvSpPr/>
      </xdr:nvSpPr>
      <xdr:spPr>
        <a:xfrm>
          <a:off x="10426700" y="97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41459</xdr:rowOff>
    </xdr:from>
    <xdr:to>
      <xdr:col>50</xdr:col>
      <xdr:colOff>114300</xdr:colOff>
      <xdr:row>57</xdr:row>
      <xdr:rowOff>98971</xdr:rowOff>
    </xdr:to>
    <xdr:cxnSp macro="">
      <xdr:nvCxnSpPr>
        <xdr:cNvPr id="349" name="直線コネクタ 348"/>
        <xdr:cNvCxnSpPr/>
      </xdr:nvCxnSpPr>
      <xdr:spPr>
        <a:xfrm>
          <a:off x="8750300" y="9471209"/>
          <a:ext cx="889000" cy="400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132372</xdr:rowOff>
    </xdr:from>
    <xdr:to>
      <xdr:col>50</xdr:col>
      <xdr:colOff>165100</xdr:colOff>
      <xdr:row>57</xdr:row>
      <xdr:rowOff>62522</xdr:rowOff>
    </xdr:to>
    <xdr:sp macro="" textlink="">
      <xdr:nvSpPr>
        <xdr:cNvPr id="350" name="フローチャート: 判断 349"/>
        <xdr:cNvSpPr/>
      </xdr:nvSpPr>
      <xdr:spPr>
        <a:xfrm>
          <a:off x="9588500" y="973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79049</xdr:rowOff>
    </xdr:from>
    <xdr:ext cx="534377" cy="259045"/>
    <xdr:sp macro="" textlink="">
      <xdr:nvSpPr>
        <xdr:cNvPr id="351" name="テキスト ボックス 350"/>
        <xdr:cNvSpPr txBox="1"/>
      </xdr:nvSpPr>
      <xdr:spPr>
        <a:xfrm>
          <a:off x="9372111" y="950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41459</xdr:rowOff>
    </xdr:from>
    <xdr:to>
      <xdr:col>45</xdr:col>
      <xdr:colOff>177800</xdr:colOff>
      <xdr:row>57</xdr:row>
      <xdr:rowOff>152464</xdr:rowOff>
    </xdr:to>
    <xdr:cxnSp macro="">
      <xdr:nvCxnSpPr>
        <xdr:cNvPr id="352" name="直線コネクタ 351"/>
        <xdr:cNvCxnSpPr/>
      </xdr:nvCxnSpPr>
      <xdr:spPr>
        <a:xfrm flipV="1">
          <a:off x="7861300" y="9471209"/>
          <a:ext cx="889000" cy="45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138087</xdr:rowOff>
    </xdr:from>
    <xdr:to>
      <xdr:col>46</xdr:col>
      <xdr:colOff>38100</xdr:colOff>
      <xdr:row>57</xdr:row>
      <xdr:rowOff>68237</xdr:rowOff>
    </xdr:to>
    <xdr:sp macro="" textlink="">
      <xdr:nvSpPr>
        <xdr:cNvPr id="353" name="フローチャート: 判断 352"/>
        <xdr:cNvSpPr/>
      </xdr:nvSpPr>
      <xdr:spPr>
        <a:xfrm>
          <a:off x="8699500" y="973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59364</xdr:rowOff>
    </xdr:from>
    <xdr:ext cx="534377" cy="259045"/>
    <xdr:sp macro="" textlink="">
      <xdr:nvSpPr>
        <xdr:cNvPr id="354" name="テキスト ボックス 353"/>
        <xdr:cNvSpPr txBox="1"/>
      </xdr:nvSpPr>
      <xdr:spPr>
        <a:xfrm>
          <a:off x="8483111" y="983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152464</xdr:rowOff>
    </xdr:from>
    <xdr:to>
      <xdr:col>41</xdr:col>
      <xdr:colOff>50800</xdr:colOff>
      <xdr:row>57</xdr:row>
      <xdr:rowOff>162941</xdr:rowOff>
    </xdr:to>
    <xdr:cxnSp macro="">
      <xdr:nvCxnSpPr>
        <xdr:cNvPr id="355" name="直線コネクタ 354"/>
        <xdr:cNvCxnSpPr/>
      </xdr:nvCxnSpPr>
      <xdr:spPr>
        <a:xfrm flipV="1">
          <a:off x="6972300" y="9925114"/>
          <a:ext cx="8890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143345</xdr:rowOff>
    </xdr:from>
    <xdr:to>
      <xdr:col>41</xdr:col>
      <xdr:colOff>101600</xdr:colOff>
      <xdr:row>57</xdr:row>
      <xdr:rowOff>73495</xdr:rowOff>
    </xdr:to>
    <xdr:sp macro="" textlink="">
      <xdr:nvSpPr>
        <xdr:cNvPr id="356" name="フローチャート: 判断 355"/>
        <xdr:cNvSpPr/>
      </xdr:nvSpPr>
      <xdr:spPr>
        <a:xfrm>
          <a:off x="7810500" y="974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90022</xdr:rowOff>
    </xdr:from>
    <xdr:ext cx="534377" cy="259045"/>
    <xdr:sp macro="" textlink="">
      <xdr:nvSpPr>
        <xdr:cNvPr id="357" name="テキスト ボックス 356"/>
        <xdr:cNvSpPr txBox="1"/>
      </xdr:nvSpPr>
      <xdr:spPr>
        <a:xfrm>
          <a:off x="7594111" y="951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168643</xdr:rowOff>
    </xdr:from>
    <xdr:to>
      <xdr:col>36</xdr:col>
      <xdr:colOff>165100</xdr:colOff>
      <xdr:row>57</xdr:row>
      <xdr:rowOff>98793</xdr:rowOff>
    </xdr:to>
    <xdr:sp macro="" textlink="">
      <xdr:nvSpPr>
        <xdr:cNvPr id="358" name="フローチャート: 判断 357"/>
        <xdr:cNvSpPr/>
      </xdr:nvSpPr>
      <xdr:spPr>
        <a:xfrm>
          <a:off x="6921500" y="9769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115320</xdr:rowOff>
    </xdr:from>
    <xdr:ext cx="534377" cy="259045"/>
    <xdr:sp macro="" textlink="">
      <xdr:nvSpPr>
        <xdr:cNvPr id="359" name="テキスト ボックス 358"/>
        <xdr:cNvSpPr txBox="1"/>
      </xdr:nvSpPr>
      <xdr:spPr>
        <a:xfrm>
          <a:off x="6705111" y="954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27140</xdr:rowOff>
    </xdr:from>
    <xdr:to>
      <xdr:col>55</xdr:col>
      <xdr:colOff>50800</xdr:colOff>
      <xdr:row>57</xdr:row>
      <xdr:rowOff>128740</xdr:rowOff>
    </xdr:to>
    <xdr:sp macro="" textlink="">
      <xdr:nvSpPr>
        <xdr:cNvPr id="365" name="楕円 364"/>
        <xdr:cNvSpPr/>
      </xdr:nvSpPr>
      <xdr:spPr>
        <a:xfrm>
          <a:off x="10426700" y="979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5567</xdr:rowOff>
    </xdr:from>
    <xdr:ext cx="534377" cy="259045"/>
    <xdr:sp macro="" textlink="">
      <xdr:nvSpPr>
        <xdr:cNvPr id="366" name="農林水産業費該当値テキスト"/>
        <xdr:cNvSpPr txBox="1"/>
      </xdr:nvSpPr>
      <xdr:spPr>
        <a:xfrm>
          <a:off x="10528300" y="977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48171</xdr:rowOff>
    </xdr:from>
    <xdr:to>
      <xdr:col>50</xdr:col>
      <xdr:colOff>165100</xdr:colOff>
      <xdr:row>57</xdr:row>
      <xdr:rowOff>149771</xdr:rowOff>
    </xdr:to>
    <xdr:sp macro="" textlink="">
      <xdr:nvSpPr>
        <xdr:cNvPr id="367" name="楕円 366"/>
        <xdr:cNvSpPr/>
      </xdr:nvSpPr>
      <xdr:spPr>
        <a:xfrm>
          <a:off x="9588500" y="982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140898</xdr:rowOff>
    </xdr:from>
    <xdr:ext cx="534377" cy="259045"/>
    <xdr:sp macro="" textlink="">
      <xdr:nvSpPr>
        <xdr:cNvPr id="368" name="テキスト ボックス 367"/>
        <xdr:cNvSpPr txBox="1"/>
      </xdr:nvSpPr>
      <xdr:spPr>
        <a:xfrm>
          <a:off x="9372111" y="991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162109</xdr:rowOff>
    </xdr:from>
    <xdr:to>
      <xdr:col>46</xdr:col>
      <xdr:colOff>38100</xdr:colOff>
      <xdr:row>55</xdr:row>
      <xdr:rowOff>92259</xdr:rowOff>
    </xdr:to>
    <xdr:sp macro="" textlink="">
      <xdr:nvSpPr>
        <xdr:cNvPr id="369" name="楕円 368"/>
        <xdr:cNvSpPr/>
      </xdr:nvSpPr>
      <xdr:spPr>
        <a:xfrm>
          <a:off x="8699500" y="942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108786</xdr:rowOff>
    </xdr:from>
    <xdr:ext cx="534377" cy="259045"/>
    <xdr:sp macro="" textlink="">
      <xdr:nvSpPr>
        <xdr:cNvPr id="370" name="テキスト ボックス 369"/>
        <xdr:cNvSpPr txBox="1"/>
      </xdr:nvSpPr>
      <xdr:spPr>
        <a:xfrm>
          <a:off x="8483111" y="919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101664</xdr:rowOff>
    </xdr:from>
    <xdr:to>
      <xdr:col>41</xdr:col>
      <xdr:colOff>101600</xdr:colOff>
      <xdr:row>58</xdr:row>
      <xdr:rowOff>31814</xdr:rowOff>
    </xdr:to>
    <xdr:sp macro="" textlink="">
      <xdr:nvSpPr>
        <xdr:cNvPr id="371" name="楕円 370"/>
        <xdr:cNvSpPr/>
      </xdr:nvSpPr>
      <xdr:spPr>
        <a:xfrm>
          <a:off x="7810500" y="987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22941</xdr:rowOff>
    </xdr:from>
    <xdr:ext cx="534377" cy="259045"/>
    <xdr:sp macro="" textlink="">
      <xdr:nvSpPr>
        <xdr:cNvPr id="372" name="テキスト ボックス 371"/>
        <xdr:cNvSpPr txBox="1"/>
      </xdr:nvSpPr>
      <xdr:spPr>
        <a:xfrm>
          <a:off x="7594111" y="996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112141</xdr:rowOff>
    </xdr:from>
    <xdr:to>
      <xdr:col>36</xdr:col>
      <xdr:colOff>165100</xdr:colOff>
      <xdr:row>58</xdr:row>
      <xdr:rowOff>42291</xdr:rowOff>
    </xdr:to>
    <xdr:sp macro="" textlink="">
      <xdr:nvSpPr>
        <xdr:cNvPr id="373" name="楕円 372"/>
        <xdr:cNvSpPr/>
      </xdr:nvSpPr>
      <xdr:spPr>
        <a:xfrm>
          <a:off x="6921500" y="988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33418</xdr:rowOff>
    </xdr:from>
    <xdr:ext cx="534377" cy="259045"/>
    <xdr:sp macro="" textlink="">
      <xdr:nvSpPr>
        <xdr:cNvPr id="374" name="テキスト ボックス 373"/>
        <xdr:cNvSpPr txBox="1"/>
      </xdr:nvSpPr>
      <xdr:spPr>
        <a:xfrm>
          <a:off x="6705111" y="997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34227</xdr:rowOff>
    </xdr:from>
    <xdr:to>
      <xdr:col>54</xdr:col>
      <xdr:colOff>189865</xdr:colOff>
      <xdr:row>79</xdr:row>
      <xdr:rowOff>21768</xdr:rowOff>
    </xdr:to>
    <xdr:cxnSp macro="">
      <xdr:nvCxnSpPr>
        <xdr:cNvPr id="398" name="直線コネクタ 397"/>
        <xdr:cNvCxnSpPr/>
      </xdr:nvCxnSpPr>
      <xdr:spPr>
        <a:xfrm flipV="1">
          <a:off x="10475595" y="12207177"/>
          <a:ext cx="1270" cy="1359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25595</xdr:rowOff>
    </xdr:from>
    <xdr:ext cx="469744" cy="259045"/>
    <xdr:sp macro="" textlink="">
      <xdr:nvSpPr>
        <xdr:cNvPr id="399" name="商工費最小値テキスト"/>
        <xdr:cNvSpPr txBox="1"/>
      </xdr:nvSpPr>
      <xdr:spPr>
        <a:xfrm>
          <a:off x="10528300" y="1357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21768</xdr:rowOff>
    </xdr:from>
    <xdr:to>
      <xdr:col>55</xdr:col>
      <xdr:colOff>88900</xdr:colOff>
      <xdr:row>79</xdr:row>
      <xdr:rowOff>21768</xdr:rowOff>
    </xdr:to>
    <xdr:cxnSp macro="">
      <xdr:nvCxnSpPr>
        <xdr:cNvPr id="400" name="直線コネクタ 399"/>
        <xdr:cNvCxnSpPr/>
      </xdr:nvCxnSpPr>
      <xdr:spPr>
        <a:xfrm>
          <a:off x="10388600" y="1356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152354</xdr:rowOff>
    </xdr:from>
    <xdr:ext cx="599010" cy="259045"/>
    <xdr:sp macro="" textlink="">
      <xdr:nvSpPr>
        <xdr:cNvPr id="401" name="商工費最大値テキスト"/>
        <xdr:cNvSpPr txBox="1"/>
      </xdr:nvSpPr>
      <xdr:spPr>
        <a:xfrm>
          <a:off x="10528300" y="11982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108,805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34227</xdr:rowOff>
    </xdr:from>
    <xdr:to>
      <xdr:col>55</xdr:col>
      <xdr:colOff>88900</xdr:colOff>
      <xdr:row>71</xdr:row>
      <xdr:rowOff>34227</xdr:rowOff>
    </xdr:to>
    <xdr:cxnSp macro="">
      <xdr:nvCxnSpPr>
        <xdr:cNvPr id="402" name="直線コネクタ 401"/>
        <xdr:cNvCxnSpPr/>
      </xdr:nvCxnSpPr>
      <xdr:spPr>
        <a:xfrm>
          <a:off x="10388600" y="1220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70586</xdr:rowOff>
    </xdr:from>
    <xdr:to>
      <xdr:col>55</xdr:col>
      <xdr:colOff>0</xdr:colOff>
      <xdr:row>77</xdr:row>
      <xdr:rowOff>41390</xdr:rowOff>
    </xdr:to>
    <xdr:cxnSp macro="">
      <xdr:nvCxnSpPr>
        <xdr:cNvPr id="403" name="直線コネクタ 402"/>
        <xdr:cNvCxnSpPr/>
      </xdr:nvCxnSpPr>
      <xdr:spPr>
        <a:xfrm flipV="1">
          <a:off x="9639300" y="13100786"/>
          <a:ext cx="838200" cy="14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50271</xdr:rowOff>
    </xdr:from>
    <xdr:ext cx="534377" cy="259045"/>
    <xdr:sp macro="" textlink="">
      <xdr:nvSpPr>
        <xdr:cNvPr id="404" name="商工費平均値テキスト"/>
        <xdr:cNvSpPr txBox="1"/>
      </xdr:nvSpPr>
      <xdr:spPr>
        <a:xfrm>
          <a:off x="10528300" y="13251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71844</xdr:rowOff>
    </xdr:from>
    <xdr:to>
      <xdr:col>55</xdr:col>
      <xdr:colOff>50800</xdr:colOff>
      <xdr:row>78</xdr:row>
      <xdr:rowOff>1994</xdr:rowOff>
    </xdr:to>
    <xdr:sp macro="" textlink="">
      <xdr:nvSpPr>
        <xdr:cNvPr id="405" name="フローチャート: 判断 404"/>
        <xdr:cNvSpPr/>
      </xdr:nvSpPr>
      <xdr:spPr>
        <a:xfrm>
          <a:off x="10426700" y="13273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156387</xdr:rowOff>
    </xdr:from>
    <xdr:to>
      <xdr:col>50</xdr:col>
      <xdr:colOff>114300</xdr:colOff>
      <xdr:row>77</xdr:row>
      <xdr:rowOff>41390</xdr:rowOff>
    </xdr:to>
    <xdr:cxnSp macro="">
      <xdr:nvCxnSpPr>
        <xdr:cNvPr id="406" name="直線コネクタ 405"/>
        <xdr:cNvCxnSpPr/>
      </xdr:nvCxnSpPr>
      <xdr:spPr>
        <a:xfrm>
          <a:off x="8750300" y="13186587"/>
          <a:ext cx="889000" cy="5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23661</xdr:rowOff>
    </xdr:from>
    <xdr:to>
      <xdr:col>50</xdr:col>
      <xdr:colOff>165100</xdr:colOff>
      <xdr:row>77</xdr:row>
      <xdr:rowOff>125261</xdr:rowOff>
    </xdr:to>
    <xdr:sp macro="" textlink="">
      <xdr:nvSpPr>
        <xdr:cNvPr id="407" name="フローチャート: 判断 406"/>
        <xdr:cNvSpPr/>
      </xdr:nvSpPr>
      <xdr:spPr>
        <a:xfrm>
          <a:off x="9588500" y="1322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116388</xdr:rowOff>
    </xdr:from>
    <xdr:ext cx="534377" cy="259045"/>
    <xdr:sp macro="" textlink="">
      <xdr:nvSpPr>
        <xdr:cNvPr id="408" name="テキスト ボックス 407"/>
        <xdr:cNvSpPr txBox="1"/>
      </xdr:nvSpPr>
      <xdr:spPr>
        <a:xfrm>
          <a:off x="9372111" y="1331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156387</xdr:rowOff>
    </xdr:from>
    <xdr:to>
      <xdr:col>45</xdr:col>
      <xdr:colOff>177800</xdr:colOff>
      <xdr:row>77</xdr:row>
      <xdr:rowOff>106642</xdr:rowOff>
    </xdr:to>
    <xdr:cxnSp macro="">
      <xdr:nvCxnSpPr>
        <xdr:cNvPr id="409" name="直線コネクタ 408"/>
        <xdr:cNvCxnSpPr/>
      </xdr:nvCxnSpPr>
      <xdr:spPr>
        <a:xfrm flipV="1">
          <a:off x="7861300" y="13186587"/>
          <a:ext cx="889000" cy="12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56338</xdr:rowOff>
    </xdr:from>
    <xdr:to>
      <xdr:col>46</xdr:col>
      <xdr:colOff>38100</xdr:colOff>
      <xdr:row>77</xdr:row>
      <xdr:rowOff>157938</xdr:rowOff>
    </xdr:to>
    <xdr:sp macro="" textlink="">
      <xdr:nvSpPr>
        <xdr:cNvPr id="410" name="フローチャート: 判断 409"/>
        <xdr:cNvSpPr/>
      </xdr:nvSpPr>
      <xdr:spPr>
        <a:xfrm>
          <a:off x="8699500" y="132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149065</xdr:rowOff>
    </xdr:from>
    <xdr:ext cx="534377" cy="259045"/>
    <xdr:sp macro="" textlink="">
      <xdr:nvSpPr>
        <xdr:cNvPr id="411" name="テキスト ボックス 410"/>
        <xdr:cNvSpPr txBox="1"/>
      </xdr:nvSpPr>
      <xdr:spPr>
        <a:xfrm>
          <a:off x="8483111" y="1335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106642</xdr:rowOff>
    </xdr:from>
    <xdr:to>
      <xdr:col>41</xdr:col>
      <xdr:colOff>50800</xdr:colOff>
      <xdr:row>77</xdr:row>
      <xdr:rowOff>109322</xdr:rowOff>
    </xdr:to>
    <xdr:cxnSp macro="">
      <xdr:nvCxnSpPr>
        <xdr:cNvPr id="412" name="直線コネクタ 411"/>
        <xdr:cNvCxnSpPr/>
      </xdr:nvCxnSpPr>
      <xdr:spPr>
        <a:xfrm flipV="1">
          <a:off x="6972300" y="13308292"/>
          <a:ext cx="889000" cy="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135153</xdr:rowOff>
    </xdr:from>
    <xdr:to>
      <xdr:col>41</xdr:col>
      <xdr:colOff>101600</xdr:colOff>
      <xdr:row>77</xdr:row>
      <xdr:rowOff>65303</xdr:rowOff>
    </xdr:to>
    <xdr:sp macro="" textlink="">
      <xdr:nvSpPr>
        <xdr:cNvPr id="413" name="フローチャート: 判断 412"/>
        <xdr:cNvSpPr/>
      </xdr:nvSpPr>
      <xdr:spPr>
        <a:xfrm>
          <a:off x="7810500" y="13165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81831</xdr:rowOff>
    </xdr:from>
    <xdr:ext cx="534377" cy="259045"/>
    <xdr:sp macro="" textlink="">
      <xdr:nvSpPr>
        <xdr:cNvPr id="414" name="テキスト ボックス 413"/>
        <xdr:cNvSpPr txBox="1"/>
      </xdr:nvSpPr>
      <xdr:spPr>
        <a:xfrm>
          <a:off x="7594111" y="1294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90399</xdr:rowOff>
    </xdr:from>
    <xdr:to>
      <xdr:col>36</xdr:col>
      <xdr:colOff>165100</xdr:colOff>
      <xdr:row>78</xdr:row>
      <xdr:rowOff>20549</xdr:rowOff>
    </xdr:to>
    <xdr:sp macro="" textlink="">
      <xdr:nvSpPr>
        <xdr:cNvPr id="415" name="フローチャート: 判断 414"/>
        <xdr:cNvSpPr/>
      </xdr:nvSpPr>
      <xdr:spPr>
        <a:xfrm>
          <a:off x="6921500" y="1329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11676</xdr:rowOff>
    </xdr:from>
    <xdr:ext cx="534377" cy="259045"/>
    <xdr:sp macro="" textlink="">
      <xdr:nvSpPr>
        <xdr:cNvPr id="416" name="テキスト ボックス 415"/>
        <xdr:cNvSpPr txBox="1"/>
      </xdr:nvSpPr>
      <xdr:spPr>
        <a:xfrm>
          <a:off x="6705111" y="1338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19786</xdr:rowOff>
    </xdr:from>
    <xdr:to>
      <xdr:col>55</xdr:col>
      <xdr:colOff>50800</xdr:colOff>
      <xdr:row>76</xdr:row>
      <xdr:rowOff>121386</xdr:rowOff>
    </xdr:to>
    <xdr:sp macro="" textlink="">
      <xdr:nvSpPr>
        <xdr:cNvPr id="422" name="楕円 421"/>
        <xdr:cNvSpPr/>
      </xdr:nvSpPr>
      <xdr:spPr>
        <a:xfrm>
          <a:off x="10426700" y="1304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42663</xdr:rowOff>
    </xdr:from>
    <xdr:ext cx="534377" cy="259045"/>
    <xdr:sp macro="" textlink="">
      <xdr:nvSpPr>
        <xdr:cNvPr id="423" name="商工費該当値テキスト"/>
        <xdr:cNvSpPr txBox="1"/>
      </xdr:nvSpPr>
      <xdr:spPr>
        <a:xfrm>
          <a:off x="10528300" y="12901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162040</xdr:rowOff>
    </xdr:from>
    <xdr:to>
      <xdr:col>50</xdr:col>
      <xdr:colOff>165100</xdr:colOff>
      <xdr:row>77</xdr:row>
      <xdr:rowOff>92190</xdr:rowOff>
    </xdr:to>
    <xdr:sp macro="" textlink="">
      <xdr:nvSpPr>
        <xdr:cNvPr id="424" name="楕円 423"/>
        <xdr:cNvSpPr/>
      </xdr:nvSpPr>
      <xdr:spPr>
        <a:xfrm>
          <a:off x="9588500" y="131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108716</xdr:rowOff>
    </xdr:from>
    <xdr:ext cx="534377" cy="259045"/>
    <xdr:sp macro="" textlink="">
      <xdr:nvSpPr>
        <xdr:cNvPr id="425" name="テキスト ボックス 424"/>
        <xdr:cNvSpPr txBox="1"/>
      </xdr:nvSpPr>
      <xdr:spPr>
        <a:xfrm>
          <a:off x="9372111" y="1296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105587</xdr:rowOff>
    </xdr:from>
    <xdr:to>
      <xdr:col>46</xdr:col>
      <xdr:colOff>38100</xdr:colOff>
      <xdr:row>77</xdr:row>
      <xdr:rowOff>35737</xdr:rowOff>
    </xdr:to>
    <xdr:sp macro="" textlink="">
      <xdr:nvSpPr>
        <xdr:cNvPr id="426" name="楕円 425"/>
        <xdr:cNvSpPr/>
      </xdr:nvSpPr>
      <xdr:spPr>
        <a:xfrm>
          <a:off x="8699500" y="1313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52265</xdr:rowOff>
    </xdr:from>
    <xdr:ext cx="534377" cy="259045"/>
    <xdr:sp macro="" textlink="">
      <xdr:nvSpPr>
        <xdr:cNvPr id="427" name="テキスト ボックス 426"/>
        <xdr:cNvSpPr txBox="1"/>
      </xdr:nvSpPr>
      <xdr:spPr>
        <a:xfrm>
          <a:off x="8483111" y="1291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55842</xdr:rowOff>
    </xdr:from>
    <xdr:to>
      <xdr:col>41</xdr:col>
      <xdr:colOff>101600</xdr:colOff>
      <xdr:row>77</xdr:row>
      <xdr:rowOff>157442</xdr:rowOff>
    </xdr:to>
    <xdr:sp macro="" textlink="">
      <xdr:nvSpPr>
        <xdr:cNvPr id="428" name="楕円 427"/>
        <xdr:cNvSpPr/>
      </xdr:nvSpPr>
      <xdr:spPr>
        <a:xfrm>
          <a:off x="7810500" y="1325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148569</xdr:rowOff>
    </xdr:from>
    <xdr:ext cx="534377" cy="259045"/>
    <xdr:sp macro="" textlink="">
      <xdr:nvSpPr>
        <xdr:cNvPr id="429" name="テキスト ボックス 428"/>
        <xdr:cNvSpPr txBox="1"/>
      </xdr:nvSpPr>
      <xdr:spPr>
        <a:xfrm>
          <a:off x="7594111" y="13350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58522</xdr:rowOff>
    </xdr:from>
    <xdr:to>
      <xdr:col>36</xdr:col>
      <xdr:colOff>165100</xdr:colOff>
      <xdr:row>77</xdr:row>
      <xdr:rowOff>160122</xdr:rowOff>
    </xdr:to>
    <xdr:sp macro="" textlink="">
      <xdr:nvSpPr>
        <xdr:cNvPr id="430" name="楕円 429"/>
        <xdr:cNvSpPr/>
      </xdr:nvSpPr>
      <xdr:spPr>
        <a:xfrm>
          <a:off x="6921500" y="1326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5199</xdr:rowOff>
    </xdr:from>
    <xdr:ext cx="534377" cy="259045"/>
    <xdr:sp macro="" textlink="">
      <xdr:nvSpPr>
        <xdr:cNvPr id="431" name="テキスト ボックス 430"/>
        <xdr:cNvSpPr txBox="1"/>
      </xdr:nvSpPr>
      <xdr:spPr>
        <a:xfrm>
          <a:off x="6705111" y="1303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5" name="テキスト ボックス 444"/>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57043</xdr:rowOff>
    </xdr:from>
    <xdr:to>
      <xdr:col>54</xdr:col>
      <xdr:colOff>189865</xdr:colOff>
      <xdr:row>98</xdr:row>
      <xdr:rowOff>46655</xdr:rowOff>
    </xdr:to>
    <xdr:cxnSp macro="">
      <xdr:nvCxnSpPr>
        <xdr:cNvPr id="453" name="直線コネクタ 452"/>
        <xdr:cNvCxnSpPr/>
      </xdr:nvCxnSpPr>
      <xdr:spPr>
        <a:xfrm flipV="1">
          <a:off x="10475595" y="15830443"/>
          <a:ext cx="1270" cy="1018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50482</xdr:rowOff>
    </xdr:from>
    <xdr:ext cx="534377" cy="259045"/>
    <xdr:sp macro="" textlink="">
      <xdr:nvSpPr>
        <xdr:cNvPr id="454" name="土木費最小値テキスト"/>
        <xdr:cNvSpPr txBox="1"/>
      </xdr:nvSpPr>
      <xdr:spPr>
        <a:xfrm>
          <a:off x="10528300" y="1685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46655</xdr:rowOff>
    </xdr:from>
    <xdr:to>
      <xdr:col>55</xdr:col>
      <xdr:colOff>88900</xdr:colOff>
      <xdr:row>98</xdr:row>
      <xdr:rowOff>46655</xdr:rowOff>
    </xdr:to>
    <xdr:cxnSp macro="">
      <xdr:nvCxnSpPr>
        <xdr:cNvPr id="455" name="直線コネクタ 454"/>
        <xdr:cNvCxnSpPr/>
      </xdr:nvCxnSpPr>
      <xdr:spPr>
        <a:xfrm>
          <a:off x="10388600" y="16848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3720</xdr:rowOff>
    </xdr:from>
    <xdr:ext cx="599010" cy="259045"/>
    <xdr:sp macro="" textlink="">
      <xdr:nvSpPr>
        <xdr:cNvPr id="456" name="土木費最大値テキスト"/>
        <xdr:cNvSpPr txBox="1"/>
      </xdr:nvSpPr>
      <xdr:spPr>
        <a:xfrm>
          <a:off x="10528300" y="15605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243,079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57043</xdr:rowOff>
    </xdr:from>
    <xdr:to>
      <xdr:col>55</xdr:col>
      <xdr:colOff>88900</xdr:colOff>
      <xdr:row>92</xdr:row>
      <xdr:rowOff>57043</xdr:rowOff>
    </xdr:to>
    <xdr:cxnSp macro="">
      <xdr:nvCxnSpPr>
        <xdr:cNvPr id="457" name="直線コネクタ 456"/>
        <xdr:cNvCxnSpPr/>
      </xdr:nvCxnSpPr>
      <xdr:spPr>
        <a:xfrm>
          <a:off x="10388600" y="1583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55460</xdr:rowOff>
    </xdr:from>
    <xdr:to>
      <xdr:col>55</xdr:col>
      <xdr:colOff>0</xdr:colOff>
      <xdr:row>97</xdr:row>
      <xdr:rowOff>24051</xdr:rowOff>
    </xdr:to>
    <xdr:cxnSp macro="">
      <xdr:nvCxnSpPr>
        <xdr:cNvPr id="458" name="直線コネクタ 457"/>
        <xdr:cNvCxnSpPr/>
      </xdr:nvCxnSpPr>
      <xdr:spPr>
        <a:xfrm flipV="1">
          <a:off x="9639300" y="16171760"/>
          <a:ext cx="838200" cy="48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142046</xdr:rowOff>
    </xdr:from>
    <xdr:ext cx="534377" cy="259045"/>
    <xdr:sp macro="" textlink="">
      <xdr:nvSpPr>
        <xdr:cNvPr id="459" name="土木費平均値テキスト"/>
        <xdr:cNvSpPr txBox="1"/>
      </xdr:nvSpPr>
      <xdr:spPr>
        <a:xfrm>
          <a:off x="10528300" y="16601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163619</xdr:rowOff>
    </xdr:from>
    <xdr:to>
      <xdr:col>55</xdr:col>
      <xdr:colOff>50800</xdr:colOff>
      <xdr:row>97</xdr:row>
      <xdr:rowOff>93769</xdr:rowOff>
    </xdr:to>
    <xdr:sp macro="" textlink="">
      <xdr:nvSpPr>
        <xdr:cNvPr id="460" name="フローチャート: 判断 459"/>
        <xdr:cNvSpPr/>
      </xdr:nvSpPr>
      <xdr:spPr>
        <a:xfrm>
          <a:off x="10426700" y="16622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24051</xdr:rowOff>
    </xdr:from>
    <xdr:to>
      <xdr:col>50</xdr:col>
      <xdr:colOff>114300</xdr:colOff>
      <xdr:row>97</xdr:row>
      <xdr:rowOff>115455</xdr:rowOff>
    </xdr:to>
    <xdr:cxnSp macro="">
      <xdr:nvCxnSpPr>
        <xdr:cNvPr id="461" name="直線コネクタ 460"/>
        <xdr:cNvCxnSpPr/>
      </xdr:nvCxnSpPr>
      <xdr:spPr>
        <a:xfrm flipV="1">
          <a:off x="8750300" y="16654701"/>
          <a:ext cx="889000" cy="9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3121</xdr:rowOff>
    </xdr:from>
    <xdr:to>
      <xdr:col>50</xdr:col>
      <xdr:colOff>165100</xdr:colOff>
      <xdr:row>97</xdr:row>
      <xdr:rowOff>104721</xdr:rowOff>
    </xdr:to>
    <xdr:sp macro="" textlink="">
      <xdr:nvSpPr>
        <xdr:cNvPr id="462" name="フローチャート: 判断 461"/>
        <xdr:cNvSpPr/>
      </xdr:nvSpPr>
      <xdr:spPr>
        <a:xfrm>
          <a:off x="9588500" y="1663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95848</xdr:rowOff>
    </xdr:from>
    <xdr:ext cx="534377" cy="259045"/>
    <xdr:sp macro="" textlink="">
      <xdr:nvSpPr>
        <xdr:cNvPr id="463" name="テキスト ボックス 462"/>
        <xdr:cNvSpPr txBox="1"/>
      </xdr:nvSpPr>
      <xdr:spPr>
        <a:xfrm>
          <a:off x="9372111" y="1672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115455</xdr:rowOff>
    </xdr:from>
    <xdr:to>
      <xdr:col>45</xdr:col>
      <xdr:colOff>177800</xdr:colOff>
      <xdr:row>97</xdr:row>
      <xdr:rowOff>155273</xdr:rowOff>
    </xdr:to>
    <xdr:cxnSp macro="">
      <xdr:nvCxnSpPr>
        <xdr:cNvPr id="464" name="直線コネクタ 463"/>
        <xdr:cNvCxnSpPr/>
      </xdr:nvCxnSpPr>
      <xdr:spPr>
        <a:xfrm flipV="1">
          <a:off x="7861300" y="16746105"/>
          <a:ext cx="889000" cy="3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15286</xdr:rowOff>
    </xdr:from>
    <xdr:to>
      <xdr:col>46</xdr:col>
      <xdr:colOff>38100</xdr:colOff>
      <xdr:row>97</xdr:row>
      <xdr:rowOff>116886</xdr:rowOff>
    </xdr:to>
    <xdr:sp macro="" textlink="">
      <xdr:nvSpPr>
        <xdr:cNvPr id="465" name="フローチャート: 判断 464"/>
        <xdr:cNvSpPr/>
      </xdr:nvSpPr>
      <xdr:spPr>
        <a:xfrm>
          <a:off x="8699500" y="16645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133413</xdr:rowOff>
    </xdr:from>
    <xdr:ext cx="534377" cy="259045"/>
    <xdr:sp macro="" textlink="">
      <xdr:nvSpPr>
        <xdr:cNvPr id="466" name="テキスト ボックス 465"/>
        <xdr:cNvSpPr txBox="1"/>
      </xdr:nvSpPr>
      <xdr:spPr>
        <a:xfrm>
          <a:off x="8483111" y="1642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81668</xdr:rowOff>
    </xdr:from>
    <xdr:to>
      <xdr:col>41</xdr:col>
      <xdr:colOff>50800</xdr:colOff>
      <xdr:row>97</xdr:row>
      <xdr:rowOff>155273</xdr:rowOff>
    </xdr:to>
    <xdr:cxnSp macro="">
      <xdr:nvCxnSpPr>
        <xdr:cNvPr id="467" name="直線コネクタ 466"/>
        <xdr:cNvCxnSpPr/>
      </xdr:nvCxnSpPr>
      <xdr:spPr>
        <a:xfrm>
          <a:off x="6972300" y="16712318"/>
          <a:ext cx="889000" cy="73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147540</xdr:rowOff>
    </xdr:from>
    <xdr:to>
      <xdr:col>41</xdr:col>
      <xdr:colOff>101600</xdr:colOff>
      <xdr:row>97</xdr:row>
      <xdr:rowOff>77690</xdr:rowOff>
    </xdr:to>
    <xdr:sp macro="" textlink="">
      <xdr:nvSpPr>
        <xdr:cNvPr id="468" name="フローチャート: 判断 467"/>
        <xdr:cNvSpPr/>
      </xdr:nvSpPr>
      <xdr:spPr>
        <a:xfrm>
          <a:off x="7810500" y="166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94217</xdr:rowOff>
    </xdr:from>
    <xdr:ext cx="534377" cy="259045"/>
    <xdr:sp macro="" textlink="">
      <xdr:nvSpPr>
        <xdr:cNvPr id="469" name="テキスト ボックス 468"/>
        <xdr:cNvSpPr txBox="1"/>
      </xdr:nvSpPr>
      <xdr:spPr>
        <a:xfrm>
          <a:off x="7594111" y="16381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3088</xdr:rowOff>
    </xdr:from>
    <xdr:to>
      <xdr:col>36</xdr:col>
      <xdr:colOff>165100</xdr:colOff>
      <xdr:row>97</xdr:row>
      <xdr:rowOff>104688</xdr:rowOff>
    </xdr:to>
    <xdr:sp macro="" textlink="">
      <xdr:nvSpPr>
        <xdr:cNvPr id="470" name="フローチャート: 判断 469"/>
        <xdr:cNvSpPr/>
      </xdr:nvSpPr>
      <xdr:spPr>
        <a:xfrm>
          <a:off x="6921500" y="1663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121215</xdr:rowOff>
    </xdr:from>
    <xdr:ext cx="534377" cy="259045"/>
    <xdr:sp macro="" textlink="">
      <xdr:nvSpPr>
        <xdr:cNvPr id="471" name="テキスト ボックス 470"/>
        <xdr:cNvSpPr txBox="1"/>
      </xdr:nvSpPr>
      <xdr:spPr>
        <a:xfrm>
          <a:off x="6705111" y="1640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4660</xdr:rowOff>
    </xdr:from>
    <xdr:to>
      <xdr:col>55</xdr:col>
      <xdr:colOff>50800</xdr:colOff>
      <xdr:row>94</xdr:row>
      <xdr:rowOff>106260</xdr:rowOff>
    </xdr:to>
    <xdr:sp macro="" textlink="">
      <xdr:nvSpPr>
        <xdr:cNvPr id="477" name="楕円 476"/>
        <xdr:cNvSpPr/>
      </xdr:nvSpPr>
      <xdr:spPr>
        <a:xfrm>
          <a:off x="10426700" y="1612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27537</xdr:rowOff>
    </xdr:from>
    <xdr:ext cx="599010" cy="259045"/>
    <xdr:sp macro="" textlink="">
      <xdr:nvSpPr>
        <xdr:cNvPr id="478" name="土木費該当値テキスト"/>
        <xdr:cNvSpPr txBox="1"/>
      </xdr:nvSpPr>
      <xdr:spPr>
        <a:xfrm>
          <a:off x="10528300" y="15972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144701</xdr:rowOff>
    </xdr:from>
    <xdr:to>
      <xdr:col>50</xdr:col>
      <xdr:colOff>165100</xdr:colOff>
      <xdr:row>97</xdr:row>
      <xdr:rowOff>74851</xdr:rowOff>
    </xdr:to>
    <xdr:sp macro="" textlink="">
      <xdr:nvSpPr>
        <xdr:cNvPr id="479" name="楕円 478"/>
        <xdr:cNvSpPr/>
      </xdr:nvSpPr>
      <xdr:spPr>
        <a:xfrm>
          <a:off x="9588500" y="1660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91378</xdr:rowOff>
    </xdr:from>
    <xdr:ext cx="534377" cy="259045"/>
    <xdr:sp macro="" textlink="">
      <xdr:nvSpPr>
        <xdr:cNvPr id="480" name="テキスト ボックス 479"/>
        <xdr:cNvSpPr txBox="1"/>
      </xdr:nvSpPr>
      <xdr:spPr>
        <a:xfrm>
          <a:off x="9372111" y="1637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64655</xdr:rowOff>
    </xdr:from>
    <xdr:to>
      <xdr:col>46</xdr:col>
      <xdr:colOff>38100</xdr:colOff>
      <xdr:row>97</xdr:row>
      <xdr:rowOff>166255</xdr:rowOff>
    </xdr:to>
    <xdr:sp macro="" textlink="">
      <xdr:nvSpPr>
        <xdr:cNvPr id="481" name="楕円 480"/>
        <xdr:cNvSpPr/>
      </xdr:nvSpPr>
      <xdr:spPr>
        <a:xfrm>
          <a:off x="8699500" y="1669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157382</xdr:rowOff>
    </xdr:from>
    <xdr:ext cx="534377" cy="259045"/>
    <xdr:sp macro="" textlink="">
      <xdr:nvSpPr>
        <xdr:cNvPr id="482" name="テキスト ボックス 481"/>
        <xdr:cNvSpPr txBox="1"/>
      </xdr:nvSpPr>
      <xdr:spPr>
        <a:xfrm>
          <a:off x="8483111" y="16788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104473</xdr:rowOff>
    </xdr:from>
    <xdr:to>
      <xdr:col>41</xdr:col>
      <xdr:colOff>101600</xdr:colOff>
      <xdr:row>98</xdr:row>
      <xdr:rowOff>34623</xdr:rowOff>
    </xdr:to>
    <xdr:sp macro="" textlink="">
      <xdr:nvSpPr>
        <xdr:cNvPr id="483" name="楕円 482"/>
        <xdr:cNvSpPr/>
      </xdr:nvSpPr>
      <xdr:spPr>
        <a:xfrm>
          <a:off x="7810500" y="1673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25750</xdr:rowOff>
    </xdr:from>
    <xdr:ext cx="534377" cy="259045"/>
    <xdr:sp macro="" textlink="">
      <xdr:nvSpPr>
        <xdr:cNvPr id="484" name="テキスト ボックス 483"/>
        <xdr:cNvSpPr txBox="1"/>
      </xdr:nvSpPr>
      <xdr:spPr>
        <a:xfrm>
          <a:off x="7594111" y="1682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30868</xdr:rowOff>
    </xdr:from>
    <xdr:to>
      <xdr:col>36</xdr:col>
      <xdr:colOff>165100</xdr:colOff>
      <xdr:row>97</xdr:row>
      <xdr:rowOff>132468</xdr:rowOff>
    </xdr:to>
    <xdr:sp macro="" textlink="">
      <xdr:nvSpPr>
        <xdr:cNvPr id="485" name="楕円 484"/>
        <xdr:cNvSpPr/>
      </xdr:nvSpPr>
      <xdr:spPr>
        <a:xfrm>
          <a:off x="6921500" y="1666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123595</xdr:rowOff>
    </xdr:from>
    <xdr:ext cx="534377" cy="259045"/>
    <xdr:sp macro="" textlink="">
      <xdr:nvSpPr>
        <xdr:cNvPr id="486" name="テキスト ボックス 485"/>
        <xdr:cNvSpPr txBox="1"/>
      </xdr:nvSpPr>
      <xdr:spPr>
        <a:xfrm>
          <a:off x="6705111" y="16754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85046</xdr:rowOff>
    </xdr:from>
    <xdr:to>
      <xdr:col>85</xdr:col>
      <xdr:colOff>126364</xdr:colOff>
      <xdr:row>37</xdr:row>
      <xdr:rowOff>142158</xdr:rowOff>
    </xdr:to>
    <xdr:cxnSp macro="">
      <xdr:nvCxnSpPr>
        <xdr:cNvPr id="510" name="直線コネクタ 509"/>
        <xdr:cNvCxnSpPr/>
      </xdr:nvCxnSpPr>
      <xdr:spPr>
        <a:xfrm flipV="1">
          <a:off x="16317595" y="5399996"/>
          <a:ext cx="1269" cy="1085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145984</xdr:rowOff>
    </xdr:from>
    <xdr:ext cx="534377" cy="259045"/>
    <xdr:sp macro="" textlink="">
      <xdr:nvSpPr>
        <xdr:cNvPr id="511" name="消防費最小値テキスト"/>
        <xdr:cNvSpPr txBox="1"/>
      </xdr:nvSpPr>
      <xdr:spPr>
        <a:xfrm>
          <a:off x="16370300" y="648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142158</xdr:rowOff>
    </xdr:from>
    <xdr:to>
      <xdr:col>86</xdr:col>
      <xdr:colOff>25400</xdr:colOff>
      <xdr:row>37</xdr:row>
      <xdr:rowOff>142158</xdr:rowOff>
    </xdr:to>
    <xdr:cxnSp macro="">
      <xdr:nvCxnSpPr>
        <xdr:cNvPr id="512" name="直線コネクタ 511"/>
        <xdr:cNvCxnSpPr/>
      </xdr:nvCxnSpPr>
      <xdr:spPr>
        <a:xfrm>
          <a:off x="16230600" y="648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31723</xdr:rowOff>
    </xdr:from>
    <xdr:ext cx="534377" cy="259045"/>
    <xdr:sp macro="" textlink="">
      <xdr:nvSpPr>
        <xdr:cNvPr id="513" name="消防費最大値テキスト"/>
        <xdr:cNvSpPr txBox="1"/>
      </xdr:nvSpPr>
      <xdr:spPr>
        <a:xfrm>
          <a:off x="16370300" y="517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85046</xdr:rowOff>
    </xdr:from>
    <xdr:to>
      <xdr:col>86</xdr:col>
      <xdr:colOff>25400</xdr:colOff>
      <xdr:row>31</xdr:row>
      <xdr:rowOff>85046</xdr:rowOff>
    </xdr:to>
    <xdr:cxnSp macro="">
      <xdr:nvCxnSpPr>
        <xdr:cNvPr id="514" name="直線コネクタ 513"/>
        <xdr:cNvCxnSpPr/>
      </xdr:nvCxnSpPr>
      <xdr:spPr>
        <a:xfrm>
          <a:off x="16230600" y="5399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162560</xdr:rowOff>
    </xdr:from>
    <xdr:to>
      <xdr:col>85</xdr:col>
      <xdr:colOff>127000</xdr:colOff>
      <xdr:row>37</xdr:row>
      <xdr:rowOff>38754</xdr:rowOff>
    </xdr:to>
    <xdr:cxnSp macro="">
      <xdr:nvCxnSpPr>
        <xdr:cNvPr id="515" name="直線コネクタ 514"/>
        <xdr:cNvCxnSpPr/>
      </xdr:nvCxnSpPr>
      <xdr:spPr>
        <a:xfrm>
          <a:off x="15481300" y="6334760"/>
          <a:ext cx="838200" cy="4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61656</xdr:rowOff>
    </xdr:from>
    <xdr:ext cx="534377" cy="259045"/>
    <xdr:sp macro="" textlink="">
      <xdr:nvSpPr>
        <xdr:cNvPr id="516" name="消防費平均値テキスト"/>
        <xdr:cNvSpPr txBox="1"/>
      </xdr:nvSpPr>
      <xdr:spPr>
        <a:xfrm>
          <a:off x="16370300" y="60624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38779</xdr:rowOff>
    </xdr:from>
    <xdr:to>
      <xdr:col>85</xdr:col>
      <xdr:colOff>177800</xdr:colOff>
      <xdr:row>36</xdr:row>
      <xdr:rowOff>140379</xdr:rowOff>
    </xdr:to>
    <xdr:sp macro="" textlink="">
      <xdr:nvSpPr>
        <xdr:cNvPr id="517" name="フローチャート: 判断 516"/>
        <xdr:cNvSpPr/>
      </xdr:nvSpPr>
      <xdr:spPr>
        <a:xfrm>
          <a:off x="16268700" y="621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44107</xdr:rowOff>
    </xdr:from>
    <xdr:to>
      <xdr:col>81</xdr:col>
      <xdr:colOff>50800</xdr:colOff>
      <xdr:row>36</xdr:row>
      <xdr:rowOff>162560</xdr:rowOff>
    </xdr:to>
    <xdr:cxnSp macro="">
      <xdr:nvCxnSpPr>
        <xdr:cNvPr id="518" name="直線コネクタ 517"/>
        <xdr:cNvCxnSpPr/>
      </xdr:nvCxnSpPr>
      <xdr:spPr>
        <a:xfrm>
          <a:off x="14592300" y="6044857"/>
          <a:ext cx="889000" cy="28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62459</xdr:rowOff>
    </xdr:from>
    <xdr:to>
      <xdr:col>81</xdr:col>
      <xdr:colOff>101600</xdr:colOff>
      <xdr:row>36</xdr:row>
      <xdr:rowOff>164059</xdr:rowOff>
    </xdr:to>
    <xdr:sp macro="" textlink="">
      <xdr:nvSpPr>
        <xdr:cNvPr id="519" name="フローチャート: 判断 518"/>
        <xdr:cNvSpPr/>
      </xdr:nvSpPr>
      <xdr:spPr>
        <a:xfrm>
          <a:off x="15430500" y="623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9136</xdr:rowOff>
    </xdr:from>
    <xdr:ext cx="534377" cy="259045"/>
    <xdr:sp macro="" textlink="">
      <xdr:nvSpPr>
        <xdr:cNvPr id="520" name="テキスト ボックス 519"/>
        <xdr:cNvSpPr txBox="1"/>
      </xdr:nvSpPr>
      <xdr:spPr>
        <a:xfrm>
          <a:off x="15214111" y="600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44107</xdr:rowOff>
    </xdr:from>
    <xdr:to>
      <xdr:col>76</xdr:col>
      <xdr:colOff>114300</xdr:colOff>
      <xdr:row>37</xdr:row>
      <xdr:rowOff>26353</xdr:rowOff>
    </xdr:to>
    <xdr:cxnSp macro="">
      <xdr:nvCxnSpPr>
        <xdr:cNvPr id="521" name="直線コネクタ 520"/>
        <xdr:cNvCxnSpPr/>
      </xdr:nvCxnSpPr>
      <xdr:spPr>
        <a:xfrm flipV="1">
          <a:off x="13703300" y="6044857"/>
          <a:ext cx="889000" cy="3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68936</xdr:rowOff>
    </xdr:from>
    <xdr:to>
      <xdr:col>76</xdr:col>
      <xdr:colOff>165100</xdr:colOff>
      <xdr:row>36</xdr:row>
      <xdr:rowOff>170536</xdr:rowOff>
    </xdr:to>
    <xdr:sp macro="" textlink="">
      <xdr:nvSpPr>
        <xdr:cNvPr id="522" name="フローチャート: 判断 521"/>
        <xdr:cNvSpPr/>
      </xdr:nvSpPr>
      <xdr:spPr>
        <a:xfrm>
          <a:off x="14541500" y="62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161663</xdr:rowOff>
    </xdr:from>
    <xdr:ext cx="534377" cy="259045"/>
    <xdr:sp macro="" textlink="">
      <xdr:nvSpPr>
        <xdr:cNvPr id="523" name="テキスト ボックス 522"/>
        <xdr:cNvSpPr txBox="1"/>
      </xdr:nvSpPr>
      <xdr:spPr>
        <a:xfrm>
          <a:off x="14325111" y="63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26353</xdr:rowOff>
    </xdr:from>
    <xdr:to>
      <xdr:col>71</xdr:col>
      <xdr:colOff>177800</xdr:colOff>
      <xdr:row>37</xdr:row>
      <xdr:rowOff>32372</xdr:rowOff>
    </xdr:to>
    <xdr:cxnSp macro="">
      <xdr:nvCxnSpPr>
        <xdr:cNvPr id="524" name="直線コネクタ 523"/>
        <xdr:cNvCxnSpPr/>
      </xdr:nvCxnSpPr>
      <xdr:spPr>
        <a:xfrm flipV="1">
          <a:off x="12814300" y="6370003"/>
          <a:ext cx="889000" cy="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32779</xdr:rowOff>
    </xdr:from>
    <xdr:to>
      <xdr:col>72</xdr:col>
      <xdr:colOff>38100</xdr:colOff>
      <xdr:row>36</xdr:row>
      <xdr:rowOff>134379</xdr:rowOff>
    </xdr:to>
    <xdr:sp macro="" textlink="">
      <xdr:nvSpPr>
        <xdr:cNvPr id="525" name="フローチャート: 判断 524"/>
        <xdr:cNvSpPr/>
      </xdr:nvSpPr>
      <xdr:spPr>
        <a:xfrm>
          <a:off x="13652500" y="6204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150906</xdr:rowOff>
    </xdr:from>
    <xdr:ext cx="534377" cy="259045"/>
    <xdr:sp macro="" textlink="">
      <xdr:nvSpPr>
        <xdr:cNvPr id="526" name="テキスト ボックス 525"/>
        <xdr:cNvSpPr txBox="1"/>
      </xdr:nvSpPr>
      <xdr:spPr>
        <a:xfrm>
          <a:off x="13436111" y="598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70688</xdr:rowOff>
    </xdr:from>
    <xdr:to>
      <xdr:col>67</xdr:col>
      <xdr:colOff>101600</xdr:colOff>
      <xdr:row>37</xdr:row>
      <xdr:rowOff>838</xdr:rowOff>
    </xdr:to>
    <xdr:sp macro="" textlink="">
      <xdr:nvSpPr>
        <xdr:cNvPr id="527" name="フローチャート: 判断 526"/>
        <xdr:cNvSpPr/>
      </xdr:nvSpPr>
      <xdr:spPr>
        <a:xfrm>
          <a:off x="12763500" y="624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17365</xdr:rowOff>
    </xdr:from>
    <xdr:ext cx="534377" cy="259045"/>
    <xdr:sp macro="" textlink="">
      <xdr:nvSpPr>
        <xdr:cNvPr id="528" name="テキスト ボックス 527"/>
        <xdr:cNvSpPr txBox="1"/>
      </xdr:nvSpPr>
      <xdr:spPr>
        <a:xfrm>
          <a:off x="12547111" y="601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159404</xdr:rowOff>
    </xdr:from>
    <xdr:to>
      <xdr:col>85</xdr:col>
      <xdr:colOff>177800</xdr:colOff>
      <xdr:row>37</xdr:row>
      <xdr:rowOff>89554</xdr:rowOff>
    </xdr:to>
    <xdr:sp macro="" textlink="">
      <xdr:nvSpPr>
        <xdr:cNvPr id="534" name="楕円 533"/>
        <xdr:cNvSpPr/>
      </xdr:nvSpPr>
      <xdr:spPr>
        <a:xfrm>
          <a:off x="16268700" y="633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74331</xdr:rowOff>
    </xdr:from>
    <xdr:ext cx="534377" cy="259045"/>
    <xdr:sp macro="" textlink="">
      <xdr:nvSpPr>
        <xdr:cNvPr id="535" name="消防費該当値テキスト"/>
        <xdr:cNvSpPr txBox="1"/>
      </xdr:nvSpPr>
      <xdr:spPr>
        <a:xfrm>
          <a:off x="16370300" y="624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111760</xdr:rowOff>
    </xdr:from>
    <xdr:to>
      <xdr:col>81</xdr:col>
      <xdr:colOff>101600</xdr:colOff>
      <xdr:row>37</xdr:row>
      <xdr:rowOff>41910</xdr:rowOff>
    </xdr:to>
    <xdr:sp macro="" textlink="">
      <xdr:nvSpPr>
        <xdr:cNvPr id="536" name="楕円 535"/>
        <xdr:cNvSpPr/>
      </xdr:nvSpPr>
      <xdr:spPr>
        <a:xfrm>
          <a:off x="15430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33037</xdr:rowOff>
    </xdr:from>
    <xdr:ext cx="534377" cy="259045"/>
    <xdr:sp macro="" textlink="">
      <xdr:nvSpPr>
        <xdr:cNvPr id="537" name="テキスト ボックス 536"/>
        <xdr:cNvSpPr txBox="1"/>
      </xdr:nvSpPr>
      <xdr:spPr>
        <a:xfrm>
          <a:off x="15214111" y="637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164757</xdr:rowOff>
    </xdr:from>
    <xdr:to>
      <xdr:col>76</xdr:col>
      <xdr:colOff>165100</xdr:colOff>
      <xdr:row>35</xdr:row>
      <xdr:rowOff>94907</xdr:rowOff>
    </xdr:to>
    <xdr:sp macro="" textlink="">
      <xdr:nvSpPr>
        <xdr:cNvPr id="538" name="楕円 537"/>
        <xdr:cNvSpPr/>
      </xdr:nvSpPr>
      <xdr:spPr>
        <a:xfrm>
          <a:off x="14541500" y="599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111434</xdr:rowOff>
    </xdr:from>
    <xdr:ext cx="534377" cy="259045"/>
    <xdr:sp macro="" textlink="">
      <xdr:nvSpPr>
        <xdr:cNvPr id="539" name="テキスト ボックス 538"/>
        <xdr:cNvSpPr txBox="1"/>
      </xdr:nvSpPr>
      <xdr:spPr>
        <a:xfrm>
          <a:off x="14325111" y="576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147003</xdr:rowOff>
    </xdr:from>
    <xdr:to>
      <xdr:col>72</xdr:col>
      <xdr:colOff>38100</xdr:colOff>
      <xdr:row>37</xdr:row>
      <xdr:rowOff>77153</xdr:rowOff>
    </xdr:to>
    <xdr:sp macro="" textlink="">
      <xdr:nvSpPr>
        <xdr:cNvPr id="540" name="楕円 539"/>
        <xdr:cNvSpPr/>
      </xdr:nvSpPr>
      <xdr:spPr>
        <a:xfrm>
          <a:off x="13652500" y="63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68280</xdr:rowOff>
    </xdr:from>
    <xdr:ext cx="534377" cy="259045"/>
    <xdr:sp macro="" textlink="">
      <xdr:nvSpPr>
        <xdr:cNvPr id="541" name="テキスト ボックス 540"/>
        <xdr:cNvSpPr txBox="1"/>
      </xdr:nvSpPr>
      <xdr:spPr>
        <a:xfrm>
          <a:off x="13436111" y="641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153022</xdr:rowOff>
    </xdr:from>
    <xdr:to>
      <xdr:col>67</xdr:col>
      <xdr:colOff>101600</xdr:colOff>
      <xdr:row>37</xdr:row>
      <xdr:rowOff>83172</xdr:rowOff>
    </xdr:to>
    <xdr:sp macro="" textlink="">
      <xdr:nvSpPr>
        <xdr:cNvPr id="542" name="楕円 541"/>
        <xdr:cNvSpPr/>
      </xdr:nvSpPr>
      <xdr:spPr>
        <a:xfrm>
          <a:off x="12763500" y="632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74299</xdr:rowOff>
    </xdr:from>
    <xdr:ext cx="534377" cy="259045"/>
    <xdr:sp macro="" textlink="">
      <xdr:nvSpPr>
        <xdr:cNvPr id="543" name="テキスト ボックス 542"/>
        <xdr:cNvSpPr txBox="1"/>
      </xdr:nvSpPr>
      <xdr:spPr>
        <a:xfrm>
          <a:off x="12547111" y="641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5" name="テキスト ボックス 554"/>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9" name="テキスト ボックス 558"/>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84699</xdr:rowOff>
    </xdr:from>
    <xdr:to>
      <xdr:col>85</xdr:col>
      <xdr:colOff>126364</xdr:colOff>
      <xdr:row>57</xdr:row>
      <xdr:rowOff>150924</xdr:rowOff>
    </xdr:to>
    <xdr:cxnSp macro="">
      <xdr:nvCxnSpPr>
        <xdr:cNvPr id="567" name="直線コネクタ 566"/>
        <xdr:cNvCxnSpPr/>
      </xdr:nvCxnSpPr>
      <xdr:spPr>
        <a:xfrm flipV="1">
          <a:off x="16317595" y="8657199"/>
          <a:ext cx="1269" cy="126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154751</xdr:rowOff>
    </xdr:from>
    <xdr:ext cx="534377" cy="259045"/>
    <xdr:sp macro="" textlink="">
      <xdr:nvSpPr>
        <xdr:cNvPr id="568" name="教育費最小値テキスト"/>
        <xdr:cNvSpPr txBox="1"/>
      </xdr:nvSpPr>
      <xdr:spPr>
        <a:xfrm>
          <a:off x="16370300" y="992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150924</xdr:rowOff>
    </xdr:from>
    <xdr:to>
      <xdr:col>86</xdr:col>
      <xdr:colOff>25400</xdr:colOff>
      <xdr:row>57</xdr:row>
      <xdr:rowOff>150924</xdr:rowOff>
    </xdr:to>
    <xdr:cxnSp macro="">
      <xdr:nvCxnSpPr>
        <xdr:cNvPr id="569" name="直線コネクタ 568"/>
        <xdr:cNvCxnSpPr/>
      </xdr:nvCxnSpPr>
      <xdr:spPr>
        <a:xfrm>
          <a:off x="16230600" y="9923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31376</xdr:rowOff>
    </xdr:from>
    <xdr:ext cx="599010" cy="259045"/>
    <xdr:sp macro="" textlink="">
      <xdr:nvSpPr>
        <xdr:cNvPr id="570" name="教育費最大値テキスト"/>
        <xdr:cNvSpPr txBox="1"/>
      </xdr:nvSpPr>
      <xdr:spPr>
        <a:xfrm>
          <a:off x="16370300" y="8432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84699</xdr:rowOff>
    </xdr:from>
    <xdr:to>
      <xdr:col>86</xdr:col>
      <xdr:colOff>25400</xdr:colOff>
      <xdr:row>50</xdr:row>
      <xdr:rowOff>84699</xdr:rowOff>
    </xdr:to>
    <xdr:cxnSp macro="">
      <xdr:nvCxnSpPr>
        <xdr:cNvPr id="571" name="直線コネクタ 570"/>
        <xdr:cNvCxnSpPr/>
      </xdr:nvCxnSpPr>
      <xdr:spPr>
        <a:xfrm>
          <a:off x="16230600" y="8657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69604</xdr:rowOff>
    </xdr:from>
    <xdr:to>
      <xdr:col>85</xdr:col>
      <xdr:colOff>127000</xdr:colOff>
      <xdr:row>57</xdr:row>
      <xdr:rowOff>104335</xdr:rowOff>
    </xdr:to>
    <xdr:cxnSp macro="">
      <xdr:nvCxnSpPr>
        <xdr:cNvPr id="572" name="直線コネクタ 571"/>
        <xdr:cNvCxnSpPr/>
      </xdr:nvCxnSpPr>
      <xdr:spPr>
        <a:xfrm flipV="1">
          <a:off x="15481300" y="9842254"/>
          <a:ext cx="838200" cy="34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59412</xdr:rowOff>
    </xdr:from>
    <xdr:ext cx="534377" cy="259045"/>
    <xdr:sp macro="" textlink="">
      <xdr:nvSpPr>
        <xdr:cNvPr id="573" name="教育費平均値テキスト"/>
        <xdr:cNvSpPr txBox="1"/>
      </xdr:nvSpPr>
      <xdr:spPr>
        <a:xfrm>
          <a:off x="16370300" y="9489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36535</xdr:rowOff>
    </xdr:from>
    <xdr:to>
      <xdr:col>85</xdr:col>
      <xdr:colOff>177800</xdr:colOff>
      <xdr:row>56</xdr:row>
      <xdr:rowOff>138135</xdr:rowOff>
    </xdr:to>
    <xdr:sp macro="" textlink="">
      <xdr:nvSpPr>
        <xdr:cNvPr id="574" name="フローチャート: 判断 573"/>
        <xdr:cNvSpPr/>
      </xdr:nvSpPr>
      <xdr:spPr>
        <a:xfrm>
          <a:off x="16268700" y="963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59248</xdr:rowOff>
    </xdr:from>
    <xdr:to>
      <xdr:col>81</xdr:col>
      <xdr:colOff>50800</xdr:colOff>
      <xdr:row>57</xdr:row>
      <xdr:rowOff>104335</xdr:rowOff>
    </xdr:to>
    <xdr:cxnSp macro="">
      <xdr:nvCxnSpPr>
        <xdr:cNvPr id="575" name="直線コネクタ 574"/>
        <xdr:cNvCxnSpPr/>
      </xdr:nvCxnSpPr>
      <xdr:spPr>
        <a:xfrm>
          <a:off x="14592300" y="9831898"/>
          <a:ext cx="889000" cy="4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3511</xdr:rowOff>
    </xdr:from>
    <xdr:to>
      <xdr:col>81</xdr:col>
      <xdr:colOff>101600</xdr:colOff>
      <xdr:row>56</xdr:row>
      <xdr:rowOff>105111</xdr:rowOff>
    </xdr:to>
    <xdr:sp macro="" textlink="">
      <xdr:nvSpPr>
        <xdr:cNvPr id="576" name="フローチャート: 判断 575"/>
        <xdr:cNvSpPr/>
      </xdr:nvSpPr>
      <xdr:spPr>
        <a:xfrm>
          <a:off x="15430500" y="960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121638</xdr:rowOff>
    </xdr:from>
    <xdr:ext cx="534377" cy="259045"/>
    <xdr:sp macro="" textlink="">
      <xdr:nvSpPr>
        <xdr:cNvPr id="577" name="テキスト ボックス 576"/>
        <xdr:cNvSpPr txBox="1"/>
      </xdr:nvSpPr>
      <xdr:spPr>
        <a:xfrm>
          <a:off x="15214111" y="937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59248</xdr:rowOff>
    </xdr:from>
    <xdr:to>
      <xdr:col>76</xdr:col>
      <xdr:colOff>114300</xdr:colOff>
      <xdr:row>57</xdr:row>
      <xdr:rowOff>117145</xdr:rowOff>
    </xdr:to>
    <xdr:cxnSp macro="">
      <xdr:nvCxnSpPr>
        <xdr:cNvPr id="578" name="直線コネクタ 577"/>
        <xdr:cNvCxnSpPr/>
      </xdr:nvCxnSpPr>
      <xdr:spPr>
        <a:xfrm flipV="1">
          <a:off x="13703300" y="9831898"/>
          <a:ext cx="889000" cy="5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31285</xdr:rowOff>
    </xdr:from>
    <xdr:to>
      <xdr:col>76</xdr:col>
      <xdr:colOff>165100</xdr:colOff>
      <xdr:row>56</xdr:row>
      <xdr:rowOff>132885</xdr:rowOff>
    </xdr:to>
    <xdr:sp macro="" textlink="">
      <xdr:nvSpPr>
        <xdr:cNvPr id="579" name="フローチャート: 判断 578"/>
        <xdr:cNvSpPr/>
      </xdr:nvSpPr>
      <xdr:spPr>
        <a:xfrm>
          <a:off x="14541500" y="96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149412</xdr:rowOff>
    </xdr:from>
    <xdr:ext cx="534377" cy="259045"/>
    <xdr:sp macro="" textlink="">
      <xdr:nvSpPr>
        <xdr:cNvPr id="580" name="テキスト ボックス 579"/>
        <xdr:cNvSpPr txBox="1"/>
      </xdr:nvSpPr>
      <xdr:spPr>
        <a:xfrm>
          <a:off x="14325111" y="940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113061</xdr:rowOff>
    </xdr:from>
    <xdr:to>
      <xdr:col>71</xdr:col>
      <xdr:colOff>177800</xdr:colOff>
      <xdr:row>57</xdr:row>
      <xdr:rowOff>117145</xdr:rowOff>
    </xdr:to>
    <xdr:cxnSp macro="">
      <xdr:nvCxnSpPr>
        <xdr:cNvPr id="581" name="直線コネクタ 580"/>
        <xdr:cNvCxnSpPr/>
      </xdr:nvCxnSpPr>
      <xdr:spPr>
        <a:xfrm>
          <a:off x="12814300" y="9885711"/>
          <a:ext cx="889000" cy="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26416</xdr:rowOff>
    </xdr:from>
    <xdr:to>
      <xdr:col>72</xdr:col>
      <xdr:colOff>38100</xdr:colOff>
      <xdr:row>56</xdr:row>
      <xdr:rowOff>128016</xdr:rowOff>
    </xdr:to>
    <xdr:sp macro="" textlink="">
      <xdr:nvSpPr>
        <xdr:cNvPr id="582" name="フローチャート: 判断 581"/>
        <xdr:cNvSpPr/>
      </xdr:nvSpPr>
      <xdr:spPr>
        <a:xfrm>
          <a:off x="13652500" y="962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144543</xdr:rowOff>
    </xdr:from>
    <xdr:ext cx="534377" cy="259045"/>
    <xdr:sp macro="" textlink="">
      <xdr:nvSpPr>
        <xdr:cNvPr id="583" name="テキスト ボックス 582"/>
        <xdr:cNvSpPr txBox="1"/>
      </xdr:nvSpPr>
      <xdr:spPr>
        <a:xfrm>
          <a:off x="13436111" y="940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71221</xdr:rowOff>
    </xdr:from>
    <xdr:to>
      <xdr:col>67</xdr:col>
      <xdr:colOff>101600</xdr:colOff>
      <xdr:row>57</xdr:row>
      <xdr:rowOff>1371</xdr:rowOff>
    </xdr:to>
    <xdr:sp macro="" textlink="">
      <xdr:nvSpPr>
        <xdr:cNvPr id="584" name="フローチャート: 判断 583"/>
        <xdr:cNvSpPr/>
      </xdr:nvSpPr>
      <xdr:spPr>
        <a:xfrm>
          <a:off x="12763500" y="9672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17898</xdr:rowOff>
    </xdr:from>
    <xdr:ext cx="534377" cy="259045"/>
    <xdr:sp macro="" textlink="">
      <xdr:nvSpPr>
        <xdr:cNvPr id="585" name="テキスト ボックス 584"/>
        <xdr:cNvSpPr txBox="1"/>
      </xdr:nvSpPr>
      <xdr:spPr>
        <a:xfrm>
          <a:off x="12547111" y="944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18804</xdr:rowOff>
    </xdr:from>
    <xdr:to>
      <xdr:col>85</xdr:col>
      <xdr:colOff>177800</xdr:colOff>
      <xdr:row>57</xdr:row>
      <xdr:rowOff>120404</xdr:rowOff>
    </xdr:to>
    <xdr:sp macro="" textlink="">
      <xdr:nvSpPr>
        <xdr:cNvPr id="591" name="楕円 590"/>
        <xdr:cNvSpPr/>
      </xdr:nvSpPr>
      <xdr:spPr>
        <a:xfrm>
          <a:off x="16268700" y="979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105181</xdr:rowOff>
    </xdr:from>
    <xdr:ext cx="534377" cy="259045"/>
    <xdr:sp macro="" textlink="">
      <xdr:nvSpPr>
        <xdr:cNvPr id="592" name="教育費該当値テキスト"/>
        <xdr:cNvSpPr txBox="1"/>
      </xdr:nvSpPr>
      <xdr:spPr>
        <a:xfrm>
          <a:off x="16370300" y="970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53535</xdr:rowOff>
    </xdr:from>
    <xdr:to>
      <xdr:col>81</xdr:col>
      <xdr:colOff>101600</xdr:colOff>
      <xdr:row>57</xdr:row>
      <xdr:rowOff>155135</xdr:rowOff>
    </xdr:to>
    <xdr:sp macro="" textlink="">
      <xdr:nvSpPr>
        <xdr:cNvPr id="593" name="楕円 592"/>
        <xdr:cNvSpPr/>
      </xdr:nvSpPr>
      <xdr:spPr>
        <a:xfrm>
          <a:off x="15430500" y="982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146262</xdr:rowOff>
    </xdr:from>
    <xdr:ext cx="534377" cy="259045"/>
    <xdr:sp macro="" textlink="">
      <xdr:nvSpPr>
        <xdr:cNvPr id="594" name="テキスト ボックス 593"/>
        <xdr:cNvSpPr txBox="1"/>
      </xdr:nvSpPr>
      <xdr:spPr>
        <a:xfrm>
          <a:off x="15214111" y="991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8448</xdr:rowOff>
    </xdr:from>
    <xdr:to>
      <xdr:col>76</xdr:col>
      <xdr:colOff>165100</xdr:colOff>
      <xdr:row>57</xdr:row>
      <xdr:rowOff>110048</xdr:rowOff>
    </xdr:to>
    <xdr:sp macro="" textlink="">
      <xdr:nvSpPr>
        <xdr:cNvPr id="595" name="楕円 594"/>
        <xdr:cNvSpPr/>
      </xdr:nvSpPr>
      <xdr:spPr>
        <a:xfrm>
          <a:off x="14541500" y="978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101175</xdr:rowOff>
    </xdr:from>
    <xdr:ext cx="534377" cy="259045"/>
    <xdr:sp macro="" textlink="">
      <xdr:nvSpPr>
        <xdr:cNvPr id="596" name="テキスト ボックス 595"/>
        <xdr:cNvSpPr txBox="1"/>
      </xdr:nvSpPr>
      <xdr:spPr>
        <a:xfrm>
          <a:off x="14325111" y="987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66345</xdr:rowOff>
    </xdr:from>
    <xdr:to>
      <xdr:col>72</xdr:col>
      <xdr:colOff>38100</xdr:colOff>
      <xdr:row>57</xdr:row>
      <xdr:rowOff>167945</xdr:rowOff>
    </xdr:to>
    <xdr:sp macro="" textlink="">
      <xdr:nvSpPr>
        <xdr:cNvPr id="597" name="楕円 596"/>
        <xdr:cNvSpPr/>
      </xdr:nvSpPr>
      <xdr:spPr>
        <a:xfrm>
          <a:off x="13652500" y="98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159072</xdr:rowOff>
    </xdr:from>
    <xdr:ext cx="534377" cy="259045"/>
    <xdr:sp macro="" textlink="">
      <xdr:nvSpPr>
        <xdr:cNvPr id="598" name="テキスト ボックス 597"/>
        <xdr:cNvSpPr txBox="1"/>
      </xdr:nvSpPr>
      <xdr:spPr>
        <a:xfrm>
          <a:off x="13436111" y="993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62261</xdr:rowOff>
    </xdr:from>
    <xdr:to>
      <xdr:col>67</xdr:col>
      <xdr:colOff>101600</xdr:colOff>
      <xdr:row>57</xdr:row>
      <xdr:rowOff>163861</xdr:rowOff>
    </xdr:to>
    <xdr:sp macro="" textlink="">
      <xdr:nvSpPr>
        <xdr:cNvPr id="599" name="楕円 598"/>
        <xdr:cNvSpPr/>
      </xdr:nvSpPr>
      <xdr:spPr>
        <a:xfrm>
          <a:off x="12763500" y="983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154988</xdr:rowOff>
    </xdr:from>
    <xdr:ext cx="534377" cy="259045"/>
    <xdr:sp macro="" textlink="">
      <xdr:nvSpPr>
        <xdr:cNvPr id="600" name="テキスト ボックス 599"/>
        <xdr:cNvSpPr txBox="1"/>
      </xdr:nvSpPr>
      <xdr:spPr>
        <a:xfrm>
          <a:off x="12547111" y="9927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74</xdr:row>
      <xdr:rowOff>135775</xdr:rowOff>
    </xdr:from>
    <xdr:to>
      <xdr:col>85</xdr:col>
      <xdr:colOff>126364</xdr:colOff>
      <xdr:row>79</xdr:row>
      <xdr:rowOff>44450</xdr:rowOff>
    </xdr:to>
    <xdr:cxnSp macro="">
      <xdr:nvCxnSpPr>
        <xdr:cNvPr id="624" name="直線コネクタ 623"/>
        <xdr:cNvCxnSpPr/>
      </xdr:nvCxnSpPr>
      <xdr:spPr>
        <a:xfrm flipV="1">
          <a:off x="16317595" y="12823075"/>
          <a:ext cx="1269" cy="765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5"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82452</xdr:rowOff>
    </xdr:from>
    <xdr:ext cx="534377" cy="259045"/>
    <xdr:sp macro="" textlink="">
      <xdr:nvSpPr>
        <xdr:cNvPr id="627" name="災害復旧費最大値テキスト"/>
        <xdr:cNvSpPr txBox="1"/>
      </xdr:nvSpPr>
      <xdr:spPr>
        <a:xfrm>
          <a:off x="16370300" y="12598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74</xdr:row>
      <xdr:rowOff>135775</xdr:rowOff>
    </xdr:from>
    <xdr:to>
      <xdr:col>86</xdr:col>
      <xdr:colOff>25400</xdr:colOff>
      <xdr:row>74</xdr:row>
      <xdr:rowOff>135775</xdr:rowOff>
    </xdr:to>
    <xdr:cxnSp macro="">
      <xdr:nvCxnSpPr>
        <xdr:cNvPr id="628" name="直線コネクタ 627"/>
        <xdr:cNvCxnSpPr/>
      </xdr:nvCxnSpPr>
      <xdr:spPr>
        <a:xfrm>
          <a:off x="16230600" y="12823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35116</xdr:rowOff>
    </xdr:from>
    <xdr:to>
      <xdr:col>85</xdr:col>
      <xdr:colOff>127000</xdr:colOff>
      <xdr:row>74</xdr:row>
      <xdr:rowOff>135852</xdr:rowOff>
    </xdr:to>
    <xdr:cxnSp macro="">
      <xdr:nvCxnSpPr>
        <xdr:cNvPr id="629" name="直線コネクタ 628"/>
        <xdr:cNvCxnSpPr/>
      </xdr:nvCxnSpPr>
      <xdr:spPr>
        <a:xfrm>
          <a:off x="15481300" y="12208066"/>
          <a:ext cx="838200" cy="61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67212</xdr:rowOff>
    </xdr:from>
    <xdr:ext cx="469744" cy="259045"/>
    <xdr:sp macro="" textlink="">
      <xdr:nvSpPr>
        <xdr:cNvPr id="630" name="災害復旧費平均値テキスト"/>
        <xdr:cNvSpPr txBox="1"/>
      </xdr:nvSpPr>
      <xdr:spPr>
        <a:xfrm>
          <a:off x="16370300" y="13440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88785</xdr:rowOff>
    </xdr:from>
    <xdr:to>
      <xdr:col>85</xdr:col>
      <xdr:colOff>177800</xdr:colOff>
      <xdr:row>79</xdr:row>
      <xdr:rowOff>18935</xdr:rowOff>
    </xdr:to>
    <xdr:sp macro="" textlink="">
      <xdr:nvSpPr>
        <xdr:cNvPr id="631" name="フローチャート: 判断 630"/>
        <xdr:cNvSpPr/>
      </xdr:nvSpPr>
      <xdr:spPr>
        <a:xfrm>
          <a:off x="16268700" y="1346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121965</xdr:rowOff>
    </xdr:from>
    <xdr:to>
      <xdr:col>81</xdr:col>
      <xdr:colOff>50800</xdr:colOff>
      <xdr:row>71</xdr:row>
      <xdr:rowOff>35116</xdr:rowOff>
    </xdr:to>
    <xdr:cxnSp macro="">
      <xdr:nvCxnSpPr>
        <xdr:cNvPr id="632" name="直線コネクタ 631"/>
        <xdr:cNvCxnSpPr/>
      </xdr:nvCxnSpPr>
      <xdr:spPr>
        <a:xfrm>
          <a:off x="14592300" y="12123465"/>
          <a:ext cx="889000" cy="8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53409</xdr:rowOff>
    </xdr:from>
    <xdr:to>
      <xdr:col>81</xdr:col>
      <xdr:colOff>101600</xdr:colOff>
      <xdr:row>78</xdr:row>
      <xdr:rowOff>155009</xdr:rowOff>
    </xdr:to>
    <xdr:sp macro="" textlink="">
      <xdr:nvSpPr>
        <xdr:cNvPr id="633" name="フローチャート: 判断 632"/>
        <xdr:cNvSpPr/>
      </xdr:nvSpPr>
      <xdr:spPr>
        <a:xfrm>
          <a:off x="15430500" y="13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146136</xdr:rowOff>
    </xdr:from>
    <xdr:ext cx="469744" cy="259045"/>
    <xdr:sp macro="" textlink="">
      <xdr:nvSpPr>
        <xdr:cNvPr id="634" name="テキスト ボックス 633"/>
        <xdr:cNvSpPr txBox="1"/>
      </xdr:nvSpPr>
      <xdr:spPr>
        <a:xfrm>
          <a:off x="15246428" y="13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121965</xdr:rowOff>
    </xdr:from>
    <xdr:to>
      <xdr:col>76</xdr:col>
      <xdr:colOff>114300</xdr:colOff>
      <xdr:row>72</xdr:row>
      <xdr:rowOff>136881</xdr:rowOff>
    </xdr:to>
    <xdr:cxnSp macro="">
      <xdr:nvCxnSpPr>
        <xdr:cNvPr id="635" name="直線コネクタ 634"/>
        <xdr:cNvCxnSpPr/>
      </xdr:nvCxnSpPr>
      <xdr:spPr>
        <a:xfrm flipV="1">
          <a:off x="13703300" y="12123465"/>
          <a:ext cx="889000" cy="35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16890</xdr:rowOff>
    </xdr:from>
    <xdr:to>
      <xdr:col>76</xdr:col>
      <xdr:colOff>165100</xdr:colOff>
      <xdr:row>78</xdr:row>
      <xdr:rowOff>118490</xdr:rowOff>
    </xdr:to>
    <xdr:sp macro="" textlink="">
      <xdr:nvSpPr>
        <xdr:cNvPr id="636" name="フローチャート: 判断 635"/>
        <xdr:cNvSpPr/>
      </xdr:nvSpPr>
      <xdr:spPr>
        <a:xfrm>
          <a:off x="14541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109617</xdr:rowOff>
    </xdr:from>
    <xdr:ext cx="469744" cy="259045"/>
    <xdr:sp macro="" textlink="">
      <xdr:nvSpPr>
        <xdr:cNvPr id="637" name="テキスト ボックス 636"/>
        <xdr:cNvSpPr txBox="1"/>
      </xdr:nvSpPr>
      <xdr:spPr>
        <a:xfrm>
          <a:off x="14357428" y="1348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136881</xdr:rowOff>
    </xdr:from>
    <xdr:to>
      <xdr:col>71</xdr:col>
      <xdr:colOff>177800</xdr:colOff>
      <xdr:row>78</xdr:row>
      <xdr:rowOff>144196</xdr:rowOff>
    </xdr:to>
    <xdr:cxnSp macro="">
      <xdr:nvCxnSpPr>
        <xdr:cNvPr id="638" name="直線コネクタ 637"/>
        <xdr:cNvCxnSpPr/>
      </xdr:nvCxnSpPr>
      <xdr:spPr>
        <a:xfrm flipV="1">
          <a:off x="12814300" y="12481281"/>
          <a:ext cx="889000" cy="103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72346</xdr:rowOff>
    </xdr:from>
    <xdr:to>
      <xdr:col>72</xdr:col>
      <xdr:colOff>38100</xdr:colOff>
      <xdr:row>78</xdr:row>
      <xdr:rowOff>2496</xdr:rowOff>
    </xdr:to>
    <xdr:sp macro="" textlink="">
      <xdr:nvSpPr>
        <xdr:cNvPr id="639" name="フローチャート: 判断 638"/>
        <xdr:cNvSpPr/>
      </xdr:nvSpPr>
      <xdr:spPr>
        <a:xfrm>
          <a:off x="13652500" y="1327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165073</xdr:rowOff>
    </xdr:from>
    <xdr:ext cx="534377" cy="259045"/>
    <xdr:sp macro="" textlink="">
      <xdr:nvSpPr>
        <xdr:cNvPr id="640" name="テキスト ボックス 639"/>
        <xdr:cNvSpPr txBox="1"/>
      </xdr:nvSpPr>
      <xdr:spPr>
        <a:xfrm>
          <a:off x="13436111" y="1336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13348</xdr:rowOff>
    </xdr:from>
    <xdr:to>
      <xdr:col>67</xdr:col>
      <xdr:colOff>101600</xdr:colOff>
      <xdr:row>78</xdr:row>
      <xdr:rowOff>114948</xdr:rowOff>
    </xdr:to>
    <xdr:sp macro="" textlink="">
      <xdr:nvSpPr>
        <xdr:cNvPr id="641" name="フローチャート: 判断 640"/>
        <xdr:cNvSpPr/>
      </xdr:nvSpPr>
      <xdr:spPr>
        <a:xfrm>
          <a:off x="12763500" y="13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131475</xdr:rowOff>
    </xdr:from>
    <xdr:ext cx="469744" cy="259045"/>
    <xdr:sp macro="" textlink="">
      <xdr:nvSpPr>
        <xdr:cNvPr id="642" name="テキスト ボックス 641"/>
        <xdr:cNvSpPr txBox="1"/>
      </xdr:nvSpPr>
      <xdr:spPr>
        <a:xfrm>
          <a:off x="12579428" y="1316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85052</xdr:rowOff>
    </xdr:from>
    <xdr:to>
      <xdr:col>85</xdr:col>
      <xdr:colOff>177800</xdr:colOff>
      <xdr:row>75</xdr:row>
      <xdr:rowOff>15202</xdr:rowOff>
    </xdr:to>
    <xdr:sp macro="" textlink="">
      <xdr:nvSpPr>
        <xdr:cNvPr id="648" name="楕円 647"/>
        <xdr:cNvSpPr/>
      </xdr:nvSpPr>
      <xdr:spPr>
        <a:xfrm>
          <a:off x="16268700" y="1277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38003</xdr:rowOff>
    </xdr:from>
    <xdr:ext cx="534377" cy="259045"/>
    <xdr:sp macro="" textlink="">
      <xdr:nvSpPr>
        <xdr:cNvPr id="649" name="災害復旧費該当値テキスト"/>
        <xdr:cNvSpPr txBox="1"/>
      </xdr:nvSpPr>
      <xdr:spPr>
        <a:xfrm>
          <a:off x="16370300" y="1272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155766</xdr:rowOff>
    </xdr:from>
    <xdr:to>
      <xdr:col>81</xdr:col>
      <xdr:colOff>101600</xdr:colOff>
      <xdr:row>71</xdr:row>
      <xdr:rowOff>85916</xdr:rowOff>
    </xdr:to>
    <xdr:sp macro="" textlink="">
      <xdr:nvSpPr>
        <xdr:cNvPr id="650" name="楕円 649"/>
        <xdr:cNvSpPr/>
      </xdr:nvSpPr>
      <xdr:spPr>
        <a:xfrm>
          <a:off x="15430500" y="1215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102443</xdr:rowOff>
    </xdr:from>
    <xdr:ext cx="534377" cy="259045"/>
    <xdr:sp macro="" textlink="">
      <xdr:nvSpPr>
        <xdr:cNvPr id="651" name="テキスト ボックス 650"/>
        <xdr:cNvSpPr txBox="1"/>
      </xdr:nvSpPr>
      <xdr:spPr>
        <a:xfrm>
          <a:off x="15214111" y="1193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71165</xdr:rowOff>
    </xdr:from>
    <xdr:to>
      <xdr:col>76</xdr:col>
      <xdr:colOff>165100</xdr:colOff>
      <xdr:row>71</xdr:row>
      <xdr:rowOff>1315</xdr:rowOff>
    </xdr:to>
    <xdr:sp macro="" textlink="">
      <xdr:nvSpPr>
        <xdr:cNvPr id="652" name="楕円 651"/>
        <xdr:cNvSpPr/>
      </xdr:nvSpPr>
      <xdr:spPr>
        <a:xfrm>
          <a:off x="14541500" y="1207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69</xdr:row>
      <xdr:rowOff>17842</xdr:rowOff>
    </xdr:from>
    <xdr:ext cx="534377" cy="259045"/>
    <xdr:sp macro="" textlink="">
      <xdr:nvSpPr>
        <xdr:cNvPr id="653" name="テキスト ボックス 652"/>
        <xdr:cNvSpPr txBox="1"/>
      </xdr:nvSpPr>
      <xdr:spPr>
        <a:xfrm>
          <a:off x="14325111" y="1184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86081</xdr:rowOff>
    </xdr:from>
    <xdr:to>
      <xdr:col>72</xdr:col>
      <xdr:colOff>38100</xdr:colOff>
      <xdr:row>73</xdr:row>
      <xdr:rowOff>16231</xdr:rowOff>
    </xdr:to>
    <xdr:sp macro="" textlink="">
      <xdr:nvSpPr>
        <xdr:cNvPr id="654" name="楕円 653"/>
        <xdr:cNvSpPr/>
      </xdr:nvSpPr>
      <xdr:spPr>
        <a:xfrm>
          <a:off x="13652500" y="124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32758</xdr:rowOff>
    </xdr:from>
    <xdr:ext cx="534377" cy="259045"/>
    <xdr:sp macro="" textlink="">
      <xdr:nvSpPr>
        <xdr:cNvPr id="655" name="テキスト ボックス 654"/>
        <xdr:cNvSpPr txBox="1"/>
      </xdr:nvSpPr>
      <xdr:spPr>
        <a:xfrm>
          <a:off x="13436111" y="1220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93396</xdr:rowOff>
    </xdr:from>
    <xdr:to>
      <xdr:col>67</xdr:col>
      <xdr:colOff>101600</xdr:colOff>
      <xdr:row>79</xdr:row>
      <xdr:rowOff>23546</xdr:rowOff>
    </xdr:to>
    <xdr:sp macro="" textlink="">
      <xdr:nvSpPr>
        <xdr:cNvPr id="656" name="楕円 655"/>
        <xdr:cNvSpPr/>
      </xdr:nvSpPr>
      <xdr:spPr>
        <a:xfrm>
          <a:off x="12763500" y="1346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14673</xdr:rowOff>
    </xdr:from>
    <xdr:ext cx="469744" cy="259045"/>
    <xdr:sp macro="" textlink="">
      <xdr:nvSpPr>
        <xdr:cNvPr id="657" name="テキスト ボックス 656"/>
        <xdr:cNvSpPr txBox="1"/>
      </xdr:nvSpPr>
      <xdr:spPr>
        <a:xfrm>
          <a:off x="12579428" y="1355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8" name="テキスト ボックス 667"/>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0" name="テキスト ボックス 669"/>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29998</xdr:rowOff>
    </xdr:from>
    <xdr:to>
      <xdr:col>85</xdr:col>
      <xdr:colOff>126364</xdr:colOff>
      <xdr:row>99</xdr:row>
      <xdr:rowOff>99237</xdr:rowOff>
    </xdr:to>
    <xdr:cxnSp macro="">
      <xdr:nvCxnSpPr>
        <xdr:cNvPr id="682" name="直線コネクタ 681"/>
        <xdr:cNvCxnSpPr/>
      </xdr:nvCxnSpPr>
      <xdr:spPr>
        <a:xfrm flipV="1">
          <a:off x="16317595" y="15460498"/>
          <a:ext cx="1269" cy="1612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103064</xdr:rowOff>
    </xdr:from>
    <xdr:ext cx="534377" cy="259045"/>
    <xdr:sp macro="" textlink="">
      <xdr:nvSpPr>
        <xdr:cNvPr id="683" name="公債費最小値テキスト"/>
        <xdr:cNvSpPr txBox="1"/>
      </xdr:nvSpPr>
      <xdr:spPr>
        <a:xfrm>
          <a:off x="16370300" y="1707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99237</xdr:rowOff>
    </xdr:from>
    <xdr:to>
      <xdr:col>86</xdr:col>
      <xdr:colOff>25400</xdr:colOff>
      <xdr:row>99</xdr:row>
      <xdr:rowOff>99237</xdr:rowOff>
    </xdr:to>
    <xdr:cxnSp macro="">
      <xdr:nvCxnSpPr>
        <xdr:cNvPr id="684" name="直線コネクタ 683"/>
        <xdr:cNvCxnSpPr/>
      </xdr:nvCxnSpPr>
      <xdr:spPr>
        <a:xfrm>
          <a:off x="16230600" y="17072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148125</xdr:rowOff>
    </xdr:from>
    <xdr:ext cx="599010" cy="259045"/>
    <xdr:sp macro="" textlink="">
      <xdr:nvSpPr>
        <xdr:cNvPr id="685" name="公債費最大値テキスト"/>
        <xdr:cNvSpPr txBox="1"/>
      </xdr:nvSpPr>
      <xdr:spPr>
        <a:xfrm>
          <a:off x="16370300" y="15235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29998</xdr:rowOff>
    </xdr:from>
    <xdr:to>
      <xdr:col>86</xdr:col>
      <xdr:colOff>25400</xdr:colOff>
      <xdr:row>90</xdr:row>
      <xdr:rowOff>29998</xdr:rowOff>
    </xdr:to>
    <xdr:cxnSp macro="">
      <xdr:nvCxnSpPr>
        <xdr:cNvPr id="686" name="直線コネクタ 685"/>
        <xdr:cNvCxnSpPr/>
      </xdr:nvCxnSpPr>
      <xdr:spPr>
        <a:xfrm>
          <a:off x="16230600" y="1546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88036</xdr:rowOff>
    </xdr:from>
    <xdr:to>
      <xdr:col>85</xdr:col>
      <xdr:colOff>127000</xdr:colOff>
      <xdr:row>96</xdr:row>
      <xdr:rowOff>13170</xdr:rowOff>
    </xdr:to>
    <xdr:cxnSp macro="">
      <xdr:nvCxnSpPr>
        <xdr:cNvPr id="687" name="直線コネクタ 686"/>
        <xdr:cNvCxnSpPr/>
      </xdr:nvCxnSpPr>
      <xdr:spPr>
        <a:xfrm flipV="1">
          <a:off x="15481300" y="16375786"/>
          <a:ext cx="838200" cy="9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79736</xdr:rowOff>
    </xdr:from>
    <xdr:ext cx="534377" cy="259045"/>
    <xdr:sp macro="" textlink="">
      <xdr:nvSpPr>
        <xdr:cNvPr id="688" name="公債費平均値テキスト"/>
        <xdr:cNvSpPr txBox="1"/>
      </xdr:nvSpPr>
      <xdr:spPr>
        <a:xfrm>
          <a:off x="16370300" y="16538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101309</xdr:rowOff>
    </xdr:from>
    <xdr:to>
      <xdr:col>85</xdr:col>
      <xdr:colOff>177800</xdr:colOff>
      <xdr:row>97</xdr:row>
      <xdr:rowOff>31459</xdr:rowOff>
    </xdr:to>
    <xdr:sp macro="" textlink="">
      <xdr:nvSpPr>
        <xdr:cNvPr id="689" name="フローチャート: 判断 688"/>
        <xdr:cNvSpPr/>
      </xdr:nvSpPr>
      <xdr:spPr>
        <a:xfrm>
          <a:off x="16268700" y="1656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13170</xdr:rowOff>
    </xdr:from>
    <xdr:to>
      <xdr:col>81</xdr:col>
      <xdr:colOff>50800</xdr:colOff>
      <xdr:row>97</xdr:row>
      <xdr:rowOff>146596</xdr:rowOff>
    </xdr:to>
    <xdr:cxnSp macro="">
      <xdr:nvCxnSpPr>
        <xdr:cNvPr id="690" name="直線コネクタ 689"/>
        <xdr:cNvCxnSpPr/>
      </xdr:nvCxnSpPr>
      <xdr:spPr>
        <a:xfrm flipV="1">
          <a:off x="14592300" y="16472370"/>
          <a:ext cx="889000" cy="30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138010</xdr:rowOff>
    </xdr:from>
    <xdr:to>
      <xdr:col>81</xdr:col>
      <xdr:colOff>101600</xdr:colOff>
      <xdr:row>97</xdr:row>
      <xdr:rowOff>68160</xdr:rowOff>
    </xdr:to>
    <xdr:sp macro="" textlink="">
      <xdr:nvSpPr>
        <xdr:cNvPr id="691" name="フローチャート: 判断 690"/>
        <xdr:cNvSpPr/>
      </xdr:nvSpPr>
      <xdr:spPr>
        <a:xfrm>
          <a:off x="15430500" y="165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59287</xdr:rowOff>
    </xdr:from>
    <xdr:ext cx="534377" cy="259045"/>
    <xdr:sp macro="" textlink="">
      <xdr:nvSpPr>
        <xdr:cNvPr id="692" name="テキスト ボックス 691"/>
        <xdr:cNvSpPr txBox="1"/>
      </xdr:nvSpPr>
      <xdr:spPr>
        <a:xfrm>
          <a:off x="15214111" y="1668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146596</xdr:rowOff>
    </xdr:from>
    <xdr:to>
      <xdr:col>76</xdr:col>
      <xdr:colOff>114300</xdr:colOff>
      <xdr:row>98</xdr:row>
      <xdr:rowOff>29184</xdr:rowOff>
    </xdr:to>
    <xdr:cxnSp macro="">
      <xdr:nvCxnSpPr>
        <xdr:cNvPr id="693" name="直線コネクタ 692"/>
        <xdr:cNvCxnSpPr/>
      </xdr:nvCxnSpPr>
      <xdr:spPr>
        <a:xfrm flipV="1">
          <a:off x="13703300" y="16777246"/>
          <a:ext cx="889000" cy="5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149937</xdr:rowOff>
    </xdr:from>
    <xdr:to>
      <xdr:col>76</xdr:col>
      <xdr:colOff>165100</xdr:colOff>
      <xdr:row>97</xdr:row>
      <xdr:rowOff>80087</xdr:rowOff>
    </xdr:to>
    <xdr:sp macro="" textlink="">
      <xdr:nvSpPr>
        <xdr:cNvPr id="694" name="フローチャート: 判断 693"/>
        <xdr:cNvSpPr/>
      </xdr:nvSpPr>
      <xdr:spPr>
        <a:xfrm>
          <a:off x="14541500" y="1660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96614</xdr:rowOff>
    </xdr:from>
    <xdr:ext cx="534377" cy="259045"/>
    <xdr:sp macro="" textlink="">
      <xdr:nvSpPr>
        <xdr:cNvPr id="695" name="テキスト ボックス 694"/>
        <xdr:cNvSpPr txBox="1"/>
      </xdr:nvSpPr>
      <xdr:spPr>
        <a:xfrm>
          <a:off x="14325111" y="1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29184</xdr:rowOff>
    </xdr:from>
    <xdr:to>
      <xdr:col>71</xdr:col>
      <xdr:colOff>177800</xdr:colOff>
      <xdr:row>98</xdr:row>
      <xdr:rowOff>41275</xdr:rowOff>
    </xdr:to>
    <xdr:cxnSp macro="">
      <xdr:nvCxnSpPr>
        <xdr:cNvPr id="696" name="直線コネクタ 695"/>
        <xdr:cNvCxnSpPr/>
      </xdr:nvCxnSpPr>
      <xdr:spPr>
        <a:xfrm flipV="1">
          <a:off x="12814300" y="16831284"/>
          <a:ext cx="889000" cy="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121958</xdr:rowOff>
    </xdr:from>
    <xdr:to>
      <xdr:col>72</xdr:col>
      <xdr:colOff>38100</xdr:colOff>
      <xdr:row>97</xdr:row>
      <xdr:rowOff>52108</xdr:rowOff>
    </xdr:to>
    <xdr:sp macro="" textlink="">
      <xdr:nvSpPr>
        <xdr:cNvPr id="697" name="フローチャート: 判断 696"/>
        <xdr:cNvSpPr/>
      </xdr:nvSpPr>
      <xdr:spPr>
        <a:xfrm>
          <a:off x="13652500" y="165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68635</xdr:rowOff>
    </xdr:from>
    <xdr:ext cx="534377" cy="259045"/>
    <xdr:sp macro="" textlink="">
      <xdr:nvSpPr>
        <xdr:cNvPr id="698" name="テキスト ボックス 697"/>
        <xdr:cNvSpPr txBox="1"/>
      </xdr:nvSpPr>
      <xdr:spPr>
        <a:xfrm>
          <a:off x="13436111" y="1635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114275</xdr:rowOff>
    </xdr:from>
    <xdr:to>
      <xdr:col>67</xdr:col>
      <xdr:colOff>101600</xdr:colOff>
      <xdr:row>97</xdr:row>
      <xdr:rowOff>44425</xdr:rowOff>
    </xdr:to>
    <xdr:sp macro="" textlink="">
      <xdr:nvSpPr>
        <xdr:cNvPr id="699" name="フローチャート: 判断 698"/>
        <xdr:cNvSpPr/>
      </xdr:nvSpPr>
      <xdr:spPr>
        <a:xfrm>
          <a:off x="12763500" y="1657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60952</xdr:rowOff>
    </xdr:from>
    <xdr:ext cx="534377" cy="259045"/>
    <xdr:sp macro="" textlink="">
      <xdr:nvSpPr>
        <xdr:cNvPr id="700" name="テキスト ボックス 699"/>
        <xdr:cNvSpPr txBox="1"/>
      </xdr:nvSpPr>
      <xdr:spPr>
        <a:xfrm>
          <a:off x="12547111" y="1634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37236</xdr:rowOff>
    </xdr:from>
    <xdr:to>
      <xdr:col>85</xdr:col>
      <xdr:colOff>177800</xdr:colOff>
      <xdr:row>95</xdr:row>
      <xdr:rowOff>138836</xdr:rowOff>
    </xdr:to>
    <xdr:sp macro="" textlink="">
      <xdr:nvSpPr>
        <xdr:cNvPr id="706" name="楕円 705"/>
        <xdr:cNvSpPr/>
      </xdr:nvSpPr>
      <xdr:spPr>
        <a:xfrm>
          <a:off x="16268700" y="1632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60113</xdr:rowOff>
    </xdr:from>
    <xdr:ext cx="534377" cy="259045"/>
    <xdr:sp macro="" textlink="">
      <xdr:nvSpPr>
        <xdr:cNvPr id="707" name="公債費該当値テキスト"/>
        <xdr:cNvSpPr txBox="1"/>
      </xdr:nvSpPr>
      <xdr:spPr>
        <a:xfrm>
          <a:off x="16370300" y="1617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133820</xdr:rowOff>
    </xdr:from>
    <xdr:to>
      <xdr:col>81</xdr:col>
      <xdr:colOff>101600</xdr:colOff>
      <xdr:row>96</xdr:row>
      <xdr:rowOff>63970</xdr:rowOff>
    </xdr:to>
    <xdr:sp macro="" textlink="">
      <xdr:nvSpPr>
        <xdr:cNvPr id="708" name="楕円 707"/>
        <xdr:cNvSpPr/>
      </xdr:nvSpPr>
      <xdr:spPr>
        <a:xfrm>
          <a:off x="15430500" y="1642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80497</xdr:rowOff>
    </xdr:from>
    <xdr:ext cx="534377" cy="259045"/>
    <xdr:sp macro="" textlink="">
      <xdr:nvSpPr>
        <xdr:cNvPr id="709" name="テキスト ボックス 708"/>
        <xdr:cNvSpPr txBox="1"/>
      </xdr:nvSpPr>
      <xdr:spPr>
        <a:xfrm>
          <a:off x="15214111" y="1619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95796</xdr:rowOff>
    </xdr:from>
    <xdr:to>
      <xdr:col>76</xdr:col>
      <xdr:colOff>165100</xdr:colOff>
      <xdr:row>98</xdr:row>
      <xdr:rowOff>25946</xdr:rowOff>
    </xdr:to>
    <xdr:sp macro="" textlink="">
      <xdr:nvSpPr>
        <xdr:cNvPr id="710" name="楕円 709"/>
        <xdr:cNvSpPr/>
      </xdr:nvSpPr>
      <xdr:spPr>
        <a:xfrm>
          <a:off x="14541500" y="1672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17073</xdr:rowOff>
    </xdr:from>
    <xdr:ext cx="534377" cy="259045"/>
    <xdr:sp macro="" textlink="">
      <xdr:nvSpPr>
        <xdr:cNvPr id="711" name="テキスト ボックス 710"/>
        <xdr:cNvSpPr txBox="1"/>
      </xdr:nvSpPr>
      <xdr:spPr>
        <a:xfrm>
          <a:off x="14325111" y="1681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149834</xdr:rowOff>
    </xdr:from>
    <xdr:to>
      <xdr:col>72</xdr:col>
      <xdr:colOff>38100</xdr:colOff>
      <xdr:row>98</xdr:row>
      <xdr:rowOff>79984</xdr:rowOff>
    </xdr:to>
    <xdr:sp macro="" textlink="">
      <xdr:nvSpPr>
        <xdr:cNvPr id="712" name="楕円 711"/>
        <xdr:cNvSpPr/>
      </xdr:nvSpPr>
      <xdr:spPr>
        <a:xfrm>
          <a:off x="13652500" y="1678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71111</xdr:rowOff>
    </xdr:from>
    <xdr:ext cx="534377" cy="259045"/>
    <xdr:sp macro="" textlink="">
      <xdr:nvSpPr>
        <xdr:cNvPr id="713" name="テキスト ボックス 712"/>
        <xdr:cNvSpPr txBox="1"/>
      </xdr:nvSpPr>
      <xdr:spPr>
        <a:xfrm>
          <a:off x="13436111" y="1687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161925</xdr:rowOff>
    </xdr:from>
    <xdr:to>
      <xdr:col>67</xdr:col>
      <xdr:colOff>101600</xdr:colOff>
      <xdr:row>98</xdr:row>
      <xdr:rowOff>92075</xdr:rowOff>
    </xdr:to>
    <xdr:sp macro="" textlink="">
      <xdr:nvSpPr>
        <xdr:cNvPr id="714" name="楕円 713"/>
        <xdr:cNvSpPr/>
      </xdr:nvSpPr>
      <xdr:spPr>
        <a:xfrm>
          <a:off x="12763500" y="1679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83202</xdr:rowOff>
    </xdr:from>
    <xdr:ext cx="534377" cy="259045"/>
    <xdr:sp macro="" textlink="">
      <xdr:nvSpPr>
        <xdr:cNvPr id="715" name="テキスト ボックス 714"/>
        <xdr:cNvSpPr txBox="1"/>
      </xdr:nvSpPr>
      <xdr:spPr>
        <a:xfrm>
          <a:off x="12547111" y="1688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1" name="テキスト ボックス 730"/>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3" name="テキスト ボックス 732"/>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88036</xdr:rowOff>
    </xdr:from>
    <xdr:to>
      <xdr:col>116</xdr:col>
      <xdr:colOff>62864</xdr:colOff>
      <xdr:row>38</xdr:row>
      <xdr:rowOff>139700</xdr:rowOff>
    </xdr:to>
    <xdr:cxnSp macro="">
      <xdr:nvCxnSpPr>
        <xdr:cNvPr id="737" name="直線コネクタ 736"/>
        <xdr:cNvCxnSpPr/>
      </xdr:nvCxnSpPr>
      <xdr:spPr>
        <a:xfrm flipV="1">
          <a:off x="22159595" y="5574436"/>
          <a:ext cx="1269" cy="1080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9618</xdr:rowOff>
    </xdr:from>
    <xdr:ext cx="249299" cy="259045"/>
    <xdr:sp macro="" textlink="">
      <xdr:nvSpPr>
        <xdr:cNvPr id="738" name="諸支出金最小値テキスト"/>
        <xdr:cNvSpPr txBox="1"/>
      </xdr:nvSpPr>
      <xdr:spPr>
        <a:xfrm>
          <a:off x="22212300" y="66961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34713</xdr:rowOff>
    </xdr:from>
    <xdr:ext cx="469744" cy="259045"/>
    <xdr:sp macro="" textlink="">
      <xdr:nvSpPr>
        <xdr:cNvPr id="740" name="諸支出金最大値テキスト"/>
        <xdr:cNvSpPr txBox="1"/>
      </xdr:nvSpPr>
      <xdr:spPr>
        <a:xfrm>
          <a:off x="22212300" y="534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88036</xdr:rowOff>
    </xdr:from>
    <xdr:to>
      <xdr:col>116</xdr:col>
      <xdr:colOff>152400</xdr:colOff>
      <xdr:row>32</xdr:row>
      <xdr:rowOff>88036</xdr:rowOff>
    </xdr:to>
    <xdr:cxnSp macro="">
      <xdr:nvCxnSpPr>
        <xdr:cNvPr id="741" name="直線コネクタ 740"/>
        <xdr:cNvCxnSpPr/>
      </xdr:nvCxnSpPr>
      <xdr:spPr>
        <a:xfrm>
          <a:off x="22072600" y="5574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98518</xdr:rowOff>
    </xdr:from>
    <xdr:ext cx="313932" cy="259045"/>
    <xdr:sp macro="" textlink="">
      <xdr:nvSpPr>
        <xdr:cNvPr id="743" name="諸支出金平均値テキスト"/>
        <xdr:cNvSpPr txBox="1"/>
      </xdr:nvSpPr>
      <xdr:spPr>
        <a:xfrm>
          <a:off x="22212300" y="644216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75641</xdr:rowOff>
    </xdr:from>
    <xdr:to>
      <xdr:col>116</xdr:col>
      <xdr:colOff>114300</xdr:colOff>
      <xdr:row>39</xdr:row>
      <xdr:rowOff>5791</xdr:rowOff>
    </xdr:to>
    <xdr:sp macro="" textlink="">
      <xdr:nvSpPr>
        <xdr:cNvPr id="744" name="フローチャート: 判断 743"/>
        <xdr:cNvSpPr/>
      </xdr:nvSpPr>
      <xdr:spPr>
        <a:xfrm>
          <a:off x="22110700" y="6590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70155</xdr:rowOff>
    </xdr:from>
    <xdr:to>
      <xdr:col>112</xdr:col>
      <xdr:colOff>38100</xdr:colOff>
      <xdr:row>39</xdr:row>
      <xdr:rowOff>305</xdr:rowOff>
    </xdr:to>
    <xdr:sp macro="" textlink="">
      <xdr:nvSpPr>
        <xdr:cNvPr id="746" name="フローチャート: 判断 745"/>
        <xdr:cNvSpPr/>
      </xdr:nvSpPr>
      <xdr:spPr>
        <a:xfrm>
          <a:off x="21272500" y="658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16832</xdr:rowOff>
    </xdr:from>
    <xdr:ext cx="313932" cy="259045"/>
    <xdr:sp macro="" textlink="">
      <xdr:nvSpPr>
        <xdr:cNvPr id="747" name="テキスト ボックス 746"/>
        <xdr:cNvSpPr txBox="1"/>
      </xdr:nvSpPr>
      <xdr:spPr>
        <a:xfrm>
          <a:off x="21166333" y="63604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64212</xdr:rowOff>
    </xdr:from>
    <xdr:to>
      <xdr:col>107</xdr:col>
      <xdr:colOff>101600</xdr:colOff>
      <xdr:row>38</xdr:row>
      <xdr:rowOff>165812</xdr:rowOff>
    </xdr:to>
    <xdr:sp macro="" textlink="">
      <xdr:nvSpPr>
        <xdr:cNvPr id="749" name="フローチャート: 判断 748"/>
        <xdr:cNvSpPr/>
      </xdr:nvSpPr>
      <xdr:spPr>
        <a:xfrm>
          <a:off x="20383500" y="6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10888</xdr:rowOff>
    </xdr:from>
    <xdr:ext cx="313932" cy="259045"/>
    <xdr:sp macro="" textlink="">
      <xdr:nvSpPr>
        <xdr:cNvPr id="750" name="テキスト ボックス 749"/>
        <xdr:cNvSpPr txBox="1"/>
      </xdr:nvSpPr>
      <xdr:spPr>
        <a:xfrm>
          <a:off x="20277333" y="6354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66040</xdr:rowOff>
    </xdr:from>
    <xdr:to>
      <xdr:col>102</xdr:col>
      <xdr:colOff>165100</xdr:colOff>
      <xdr:row>38</xdr:row>
      <xdr:rowOff>167640</xdr:rowOff>
    </xdr:to>
    <xdr:sp macro="" textlink="">
      <xdr:nvSpPr>
        <xdr:cNvPr id="752" name="フローチャート: 判断 751"/>
        <xdr:cNvSpPr/>
      </xdr:nvSpPr>
      <xdr:spPr>
        <a:xfrm>
          <a:off x="19494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12717</xdr:rowOff>
    </xdr:from>
    <xdr:ext cx="313932" cy="259045"/>
    <xdr:sp macro="" textlink="">
      <xdr:nvSpPr>
        <xdr:cNvPr id="753" name="テキスト ボックス 752"/>
        <xdr:cNvSpPr txBox="1"/>
      </xdr:nvSpPr>
      <xdr:spPr>
        <a:xfrm>
          <a:off x="19388333" y="63563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57353</xdr:rowOff>
    </xdr:from>
    <xdr:to>
      <xdr:col>98</xdr:col>
      <xdr:colOff>38100</xdr:colOff>
      <xdr:row>38</xdr:row>
      <xdr:rowOff>158953</xdr:rowOff>
    </xdr:to>
    <xdr:sp macro="" textlink="">
      <xdr:nvSpPr>
        <xdr:cNvPr id="754" name="フローチャート: 判断 753"/>
        <xdr:cNvSpPr/>
      </xdr:nvSpPr>
      <xdr:spPr>
        <a:xfrm>
          <a:off x="18605500" y="65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4030</xdr:rowOff>
    </xdr:from>
    <xdr:ext cx="313932" cy="259045"/>
    <xdr:sp macro="" textlink="">
      <xdr:nvSpPr>
        <xdr:cNvPr id="755" name="テキスト ボックス 754"/>
        <xdr:cNvSpPr txBox="1"/>
      </xdr:nvSpPr>
      <xdr:spPr>
        <a:xfrm>
          <a:off x="18499333" y="63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54068</xdr:rowOff>
    </xdr:from>
    <xdr:ext cx="249299" cy="259045"/>
    <xdr:sp macro="" textlink="">
      <xdr:nvSpPr>
        <xdr:cNvPr id="762" name="諸支出金該当値テキスト"/>
        <xdr:cNvSpPr txBox="1"/>
      </xdr:nvSpPr>
      <xdr:spPr>
        <a:xfrm>
          <a:off x="22212300" y="65691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類似団体と比較して大きく上回っているものは、災害復旧費である。災害復旧費は令和２年７月豪雨災害によるもので、令和５年度までが高水準であり、今後は落ち着いていくと考えられる。</a:t>
          </a:r>
        </a:p>
        <a:p>
          <a:pPr algn="l"/>
          <a:r>
            <a:rPr kumimoji="1" lang="ja-JP" altLang="en-US" sz="1400">
              <a:latin typeface="ＭＳ Ｐゴシック" panose="020B0600070205080204" pitchFamily="50" charset="-128"/>
              <a:ea typeface="ＭＳ Ｐゴシック" panose="020B0600070205080204" pitchFamily="50" charset="-128"/>
            </a:rPr>
            <a:t>　類似団体と比較して上回っているものは、民生費、商工費、土木費、公債費である。扶助費が類似団体より高水準であることが、そのまま民生費が高くなっている要因ではあるが、先述しているように人口減少（児童数の減）によりその差は縮まっている。商工費は中核工業用地への繰出金が影響し一時的なものと考えられる。土木費については、復興事業が本格化してきており、今後はさらに高水準となることが予想され、復興事業以外の投資的経費の調整など課題を抱えている。公債費についても、先述しているように、災害復旧事業に係る起債償還が始まることから、今後も高水準が続くと考え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財政調整基金残高については、定年延長や熊本地震に係る計画的な積み立てを行い、前年度と比較すると２．２５ポイント上昇した。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実質収支については、歳出は災害公営住宅（＋</a:t>
          </a:r>
          <a:r>
            <a:rPr kumimoji="1" lang="en-US" altLang="ja-JP" sz="1200">
              <a:latin typeface="ＭＳ ゴシック" pitchFamily="49" charset="-128"/>
              <a:ea typeface="ＭＳ ゴシック" pitchFamily="49" charset="-128"/>
            </a:rPr>
            <a:t>25</a:t>
          </a:r>
          <a:r>
            <a:rPr kumimoji="1" lang="ja-JP" altLang="en-US" sz="1200">
              <a:latin typeface="ＭＳ ゴシック" pitchFamily="49" charset="-128"/>
              <a:ea typeface="ＭＳ ゴシック" pitchFamily="49" charset="-128"/>
            </a:rPr>
            <a:t>億円）、被災市街地復興推進事業（＋</a:t>
          </a:r>
          <a:r>
            <a:rPr kumimoji="1" lang="en-US" altLang="ja-JP" sz="1200">
              <a:latin typeface="ＭＳ ゴシック" pitchFamily="49" charset="-128"/>
              <a:ea typeface="ＭＳ ゴシック" pitchFamily="49" charset="-128"/>
            </a:rPr>
            <a:t>3.8</a:t>
          </a:r>
          <a:r>
            <a:rPr kumimoji="1" lang="ja-JP" altLang="en-US" sz="1200">
              <a:latin typeface="ＭＳ ゴシック" pitchFamily="49" charset="-128"/>
              <a:ea typeface="ＭＳ ゴシック" pitchFamily="49" charset="-128"/>
            </a:rPr>
            <a:t>億円）、貸付金（＋</a:t>
          </a:r>
          <a:r>
            <a:rPr kumimoji="1" lang="en-US" altLang="ja-JP" sz="1200">
              <a:latin typeface="ＭＳ ゴシック" pitchFamily="49" charset="-128"/>
              <a:ea typeface="ＭＳ ゴシック" pitchFamily="49" charset="-128"/>
            </a:rPr>
            <a:t>3.5</a:t>
          </a:r>
          <a:r>
            <a:rPr kumimoji="1" lang="ja-JP" altLang="en-US" sz="1200">
              <a:latin typeface="ＭＳ ゴシック" pitchFamily="49" charset="-128"/>
              <a:ea typeface="ＭＳ ゴシック" pitchFamily="49" charset="-128"/>
            </a:rPr>
            <a:t>億円）の増、歳入は歳出に伴う国庫補助金や起債による増であり、歳入歳出ともに同程度増額となり２．７６ポイント上昇した。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実質単年度収支については財政調整基金は増となったが単年度収支が減となったため総じて３．４１ポイント低下している。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共用地先行取得事業特別会計においては赤字額が出ているが、一般会計からの買戻しにより会計間の調整を行っているもので、一般会計等全体でみると黒字である。国民健康保険事業、介護保険、後期高齢者医療特別会計においては比率がそれぞれ減少している。これは人口減による被保険者の減によるものだが、被保険者一人当たりの費用は増額しており、今後も医療費・介護給付費抑制のための健診や予防事業などに重点を置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 zeroHeight="1"/>
  <cols>
    <col min="1" max="11" width="2.08984375" style="180" customWidth="1"/>
    <col min="12" max="12" width="2.26953125" style="180" customWidth="1"/>
    <col min="13" max="17" width="2.36328125" style="180" customWidth="1"/>
    <col min="18" max="119" width="2.08984375" style="180" customWidth="1"/>
    <col min="120" max="16384" width="0" style="180" hidden="1"/>
  </cols>
  <sheetData>
    <row r="1" spans="1:119" ht="33" customHeight="1">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c r="B2" s="182" t="s">
        <v>77</v>
      </c>
      <c r="C2" s="182"/>
      <c r="D2" s="183"/>
    </row>
    <row r="3" spans="1:119" ht="18.75" customHeight="1" thickBot="1">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26564584</v>
      </c>
      <c r="BO4" s="449"/>
      <c r="BP4" s="449"/>
      <c r="BQ4" s="449"/>
      <c r="BR4" s="449"/>
      <c r="BS4" s="449"/>
      <c r="BT4" s="449"/>
      <c r="BU4" s="450"/>
      <c r="BV4" s="448">
        <v>22917545</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13.3</v>
      </c>
      <c r="CU4" s="589"/>
      <c r="CV4" s="589"/>
      <c r="CW4" s="589"/>
      <c r="CX4" s="589"/>
      <c r="CY4" s="589"/>
      <c r="CZ4" s="589"/>
      <c r="DA4" s="590"/>
      <c r="DB4" s="588">
        <v>10.5</v>
      </c>
      <c r="DC4" s="589"/>
      <c r="DD4" s="589"/>
      <c r="DE4" s="589"/>
      <c r="DF4" s="589"/>
      <c r="DG4" s="589"/>
      <c r="DH4" s="589"/>
      <c r="DI4" s="590"/>
    </row>
    <row r="5" spans="1:119" ht="18.75" customHeight="1">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25195340</v>
      </c>
      <c r="BO5" s="420"/>
      <c r="BP5" s="420"/>
      <c r="BQ5" s="420"/>
      <c r="BR5" s="420"/>
      <c r="BS5" s="420"/>
      <c r="BT5" s="420"/>
      <c r="BU5" s="421"/>
      <c r="BV5" s="419">
        <v>21780216</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94.3</v>
      </c>
      <c r="CU5" s="417"/>
      <c r="CV5" s="417"/>
      <c r="CW5" s="417"/>
      <c r="CX5" s="417"/>
      <c r="CY5" s="417"/>
      <c r="CZ5" s="417"/>
      <c r="DA5" s="418"/>
      <c r="DB5" s="416">
        <v>94.7</v>
      </c>
      <c r="DC5" s="417"/>
      <c r="DD5" s="417"/>
      <c r="DE5" s="417"/>
      <c r="DF5" s="417"/>
      <c r="DG5" s="417"/>
      <c r="DH5" s="417"/>
      <c r="DI5" s="418"/>
    </row>
    <row r="6" spans="1:119" ht="18.75" customHeight="1">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1369244</v>
      </c>
      <c r="BO6" s="420"/>
      <c r="BP6" s="420"/>
      <c r="BQ6" s="420"/>
      <c r="BR6" s="420"/>
      <c r="BS6" s="420"/>
      <c r="BT6" s="420"/>
      <c r="BU6" s="421"/>
      <c r="BV6" s="419">
        <v>1137329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94.9</v>
      </c>
      <c r="CU6" s="563"/>
      <c r="CV6" s="563"/>
      <c r="CW6" s="563"/>
      <c r="CX6" s="563"/>
      <c r="CY6" s="563"/>
      <c r="CZ6" s="563"/>
      <c r="DA6" s="564"/>
      <c r="DB6" s="562">
        <v>96</v>
      </c>
      <c r="DC6" s="563"/>
      <c r="DD6" s="563"/>
      <c r="DE6" s="563"/>
      <c r="DF6" s="563"/>
      <c r="DG6" s="563"/>
      <c r="DH6" s="563"/>
      <c r="DI6" s="564"/>
    </row>
    <row r="7" spans="1:119" ht="18.75" customHeight="1">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144733</v>
      </c>
      <c r="BO7" s="420"/>
      <c r="BP7" s="420"/>
      <c r="BQ7" s="420"/>
      <c r="BR7" s="420"/>
      <c r="BS7" s="420"/>
      <c r="BT7" s="420"/>
      <c r="BU7" s="421"/>
      <c r="BV7" s="419">
        <v>177830</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9228470</v>
      </c>
      <c r="CU7" s="420"/>
      <c r="CV7" s="420"/>
      <c r="CW7" s="420"/>
      <c r="CX7" s="420"/>
      <c r="CY7" s="420"/>
      <c r="CZ7" s="420"/>
      <c r="DA7" s="421"/>
      <c r="DB7" s="419">
        <v>9133551</v>
      </c>
      <c r="DC7" s="420"/>
      <c r="DD7" s="420"/>
      <c r="DE7" s="420"/>
      <c r="DF7" s="420"/>
      <c r="DG7" s="420"/>
      <c r="DH7" s="420"/>
      <c r="DI7" s="421"/>
    </row>
    <row r="8" spans="1:119" ht="18.75" customHeight="1" thickBot="1">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1224511</v>
      </c>
      <c r="BO8" s="420"/>
      <c r="BP8" s="420"/>
      <c r="BQ8" s="420"/>
      <c r="BR8" s="420"/>
      <c r="BS8" s="420"/>
      <c r="BT8" s="420"/>
      <c r="BU8" s="421"/>
      <c r="BV8" s="419">
        <v>959499</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0.43</v>
      </c>
      <c r="CU8" s="523"/>
      <c r="CV8" s="523"/>
      <c r="CW8" s="523"/>
      <c r="CX8" s="523"/>
      <c r="CY8" s="523"/>
      <c r="CZ8" s="523"/>
      <c r="DA8" s="524"/>
      <c r="DB8" s="522">
        <v>0.44</v>
      </c>
      <c r="DC8" s="523"/>
      <c r="DD8" s="523"/>
      <c r="DE8" s="523"/>
      <c r="DF8" s="523"/>
      <c r="DG8" s="523"/>
      <c r="DH8" s="523"/>
      <c r="DI8" s="524"/>
    </row>
    <row r="9" spans="1:119" ht="18.75" customHeight="1" thickBot="1">
      <c r="A9" s="181"/>
      <c r="B9" s="551" t="s">
        <v>106</v>
      </c>
      <c r="C9" s="552"/>
      <c r="D9" s="552"/>
      <c r="E9" s="552"/>
      <c r="F9" s="552"/>
      <c r="G9" s="552"/>
      <c r="H9" s="552"/>
      <c r="I9" s="552"/>
      <c r="J9" s="552"/>
      <c r="K9" s="470"/>
      <c r="L9" s="553" t="s">
        <v>107</v>
      </c>
      <c r="M9" s="554"/>
      <c r="N9" s="554"/>
      <c r="O9" s="554"/>
      <c r="P9" s="554"/>
      <c r="Q9" s="555"/>
      <c r="R9" s="556">
        <v>31108</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265012</v>
      </c>
      <c r="BO9" s="420"/>
      <c r="BP9" s="420"/>
      <c r="BQ9" s="420"/>
      <c r="BR9" s="420"/>
      <c r="BS9" s="420"/>
      <c r="BT9" s="420"/>
      <c r="BU9" s="421"/>
      <c r="BV9" s="419">
        <v>646464</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11.9</v>
      </c>
      <c r="CU9" s="417"/>
      <c r="CV9" s="417"/>
      <c r="CW9" s="417"/>
      <c r="CX9" s="417"/>
      <c r="CY9" s="417"/>
      <c r="CZ9" s="417"/>
      <c r="DA9" s="418"/>
      <c r="DB9" s="416">
        <v>13.7</v>
      </c>
      <c r="DC9" s="417"/>
      <c r="DD9" s="417"/>
      <c r="DE9" s="417"/>
      <c r="DF9" s="417"/>
      <c r="DG9" s="417"/>
      <c r="DH9" s="417"/>
      <c r="DI9" s="418"/>
    </row>
    <row r="10" spans="1:119" ht="18.75" customHeight="1" thickBot="1">
      <c r="A10" s="181"/>
      <c r="B10" s="551"/>
      <c r="C10" s="552"/>
      <c r="D10" s="552"/>
      <c r="E10" s="552"/>
      <c r="F10" s="552"/>
      <c r="G10" s="552"/>
      <c r="H10" s="552"/>
      <c r="I10" s="552"/>
      <c r="J10" s="552"/>
      <c r="K10" s="470"/>
      <c r="L10" s="375" t="s">
        <v>112</v>
      </c>
      <c r="M10" s="376"/>
      <c r="N10" s="376"/>
      <c r="O10" s="376"/>
      <c r="P10" s="376"/>
      <c r="Q10" s="377"/>
      <c r="R10" s="372">
        <v>33880</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215273</v>
      </c>
      <c r="BO10" s="420"/>
      <c r="BP10" s="420"/>
      <c r="BQ10" s="420"/>
      <c r="BR10" s="420"/>
      <c r="BS10" s="420"/>
      <c r="BT10" s="420"/>
      <c r="BU10" s="421"/>
      <c r="BV10" s="419">
        <v>140011</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c r="A12" s="181"/>
      <c r="B12" s="525" t="s">
        <v>123</v>
      </c>
      <c r="C12" s="526"/>
      <c r="D12" s="526"/>
      <c r="E12" s="526"/>
      <c r="F12" s="526"/>
      <c r="G12" s="526"/>
      <c r="H12" s="526"/>
      <c r="I12" s="526"/>
      <c r="J12" s="526"/>
      <c r="K12" s="527"/>
      <c r="L12" s="534" t="s">
        <v>124</v>
      </c>
      <c r="M12" s="535"/>
      <c r="N12" s="535"/>
      <c r="O12" s="535"/>
      <c r="P12" s="535"/>
      <c r="Q12" s="536"/>
      <c r="R12" s="537">
        <v>30192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114</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c r="A13" s="181"/>
      <c r="B13" s="528"/>
      <c r="C13" s="529"/>
      <c r="D13" s="529"/>
      <c r="E13" s="529"/>
      <c r="F13" s="529"/>
      <c r="G13" s="529"/>
      <c r="H13" s="529"/>
      <c r="I13" s="529"/>
      <c r="J13" s="529"/>
      <c r="K13" s="530"/>
      <c r="L13" s="190"/>
      <c r="M13" s="503" t="s">
        <v>130</v>
      </c>
      <c r="N13" s="504"/>
      <c r="O13" s="504"/>
      <c r="P13" s="504"/>
      <c r="Q13" s="505"/>
      <c r="R13" s="506">
        <v>29844</v>
      </c>
      <c r="S13" s="507"/>
      <c r="T13" s="507"/>
      <c r="U13" s="507"/>
      <c r="V13" s="508"/>
      <c r="W13" s="509" t="s">
        <v>131</v>
      </c>
      <c r="X13" s="405"/>
      <c r="Y13" s="405"/>
      <c r="Z13" s="405"/>
      <c r="AA13" s="405"/>
      <c r="AB13" s="406"/>
      <c r="AC13" s="372">
        <v>1048</v>
      </c>
      <c r="AD13" s="373"/>
      <c r="AE13" s="373"/>
      <c r="AF13" s="373"/>
      <c r="AG13" s="374"/>
      <c r="AH13" s="372">
        <v>1255</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480285</v>
      </c>
      <c r="BO13" s="420"/>
      <c r="BP13" s="420"/>
      <c r="BQ13" s="420"/>
      <c r="BR13" s="420"/>
      <c r="BS13" s="420"/>
      <c r="BT13" s="420"/>
      <c r="BU13" s="421"/>
      <c r="BV13" s="419">
        <v>786475</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7.7</v>
      </c>
      <c r="CU13" s="417"/>
      <c r="CV13" s="417"/>
      <c r="CW13" s="417"/>
      <c r="CX13" s="417"/>
      <c r="CY13" s="417"/>
      <c r="CZ13" s="417"/>
      <c r="DA13" s="418"/>
      <c r="DB13" s="416">
        <v>6.9</v>
      </c>
      <c r="DC13" s="417"/>
      <c r="DD13" s="417"/>
      <c r="DE13" s="417"/>
      <c r="DF13" s="417"/>
      <c r="DG13" s="417"/>
      <c r="DH13" s="417"/>
      <c r="DI13" s="418"/>
    </row>
    <row r="14" spans="1:119" ht="18.75" customHeight="1" thickBot="1">
      <c r="A14" s="181"/>
      <c r="B14" s="528"/>
      <c r="C14" s="529"/>
      <c r="D14" s="529"/>
      <c r="E14" s="529"/>
      <c r="F14" s="529"/>
      <c r="G14" s="529"/>
      <c r="H14" s="529"/>
      <c r="I14" s="529"/>
      <c r="J14" s="529"/>
      <c r="K14" s="530"/>
      <c r="L14" s="493" t="s">
        <v>135</v>
      </c>
      <c r="M14" s="546"/>
      <c r="N14" s="546"/>
      <c r="O14" s="546"/>
      <c r="P14" s="546"/>
      <c r="Q14" s="547"/>
      <c r="R14" s="506">
        <v>30734</v>
      </c>
      <c r="S14" s="507"/>
      <c r="T14" s="507"/>
      <c r="U14" s="507"/>
      <c r="V14" s="508"/>
      <c r="W14" s="510"/>
      <c r="X14" s="408"/>
      <c r="Y14" s="408"/>
      <c r="Z14" s="408"/>
      <c r="AA14" s="408"/>
      <c r="AB14" s="409"/>
      <c r="AC14" s="499">
        <v>7.3</v>
      </c>
      <c r="AD14" s="500"/>
      <c r="AE14" s="500"/>
      <c r="AF14" s="500"/>
      <c r="AG14" s="501"/>
      <c r="AH14" s="499">
        <v>7.9</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9</v>
      </c>
      <c r="CU14" s="517"/>
      <c r="CV14" s="517"/>
      <c r="CW14" s="517"/>
      <c r="CX14" s="517"/>
      <c r="CY14" s="517"/>
      <c r="CZ14" s="517"/>
      <c r="DA14" s="518"/>
      <c r="DB14" s="516">
        <v>15.9</v>
      </c>
      <c r="DC14" s="517"/>
      <c r="DD14" s="517"/>
      <c r="DE14" s="517"/>
      <c r="DF14" s="517"/>
      <c r="DG14" s="517"/>
      <c r="DH14" s="517"/>
      <c r="DI14" s="518"/>
    </row>
    <row r="15" spans="1:119" ht="18.75" customHeight="1">
      <c r="A15" s="181"/>
      <c r="B15" s="528"/>
      <c r="C15" s="529"/>
      <c r="D15" s="529"/>
      <c r="E15" s="529"/>
      <c r="F15" s="529"/>
      <c r="G15" s="529"/>
      <c r="H15" s="529"/>
      <c r="I15" s="529"/>
      <c r="J15" s="529"/>
      <c r="K15" s="530"/>
      <c r="L15" s="190"/>
      <c r="M15" s="503" t="s">
        <v>130</v>
      </c>
      <c r="N15" s="504"/>
      <c r="O15" s="504"/>
      <c r="P15" s="504"/>
      <c r="Q15" s="505"/>
      <c r="R15" s="506">
        <v>30486</v>
      </c>
      <c r="S15" s="507"/>
      <c r="T15" s="507"/>
      <c r="U15" s="507"/>
      <c r="V15" s="508"/>
      <c r="W15" s="509" t="s">
        <v>137</v>
      </c>
      <c r="X15" s="405"/>
      <c r="Y15" s="405"/>
      <c r="Z15" s="405"/>
      <c r="AA15" s="405"/>
      <c r="AB15" s="406"/>
      <c r="AC15" s="372">
        <v>2705</v>
      </c>
      <c r="AD15" s="373"/>
      <c r="AE15" s="373"/>
      <c r="AF15" s="373"/>
      <c r="AG15" s="374"/>
      <c r="AH15" s="372">
        <v>2952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3658749</v>
      </c>
      <c r="BO15" s="449"/>
      <c r="BP15" s="449"/>
      <c r="BQ15" s="449"/>
      <c r="BR15" s="449"/>
      <c r="BS15" s="449"/>
      <c r="BT15" s="449"/>
      <c r="BU15" s="450"/>
      <c r="BV15" s="448">
        <v>3552508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18.899999999999999</v>
      </c>
      <c r="AD16" s="500"/>
      <c r="AE16" s="500"/>
      <c r="AF16" s="500"/>
      <c r="AG16" s="501"/>
      <c r="AH16" s="499">
        <v>18.7</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8229659</v>
      </c>
      <c r="BO16" s="420"/>
      <c r="BP16" s="420"/>
      <c r="BQ16" s="420"/>
      <c r="BR16" s="420"/>
      <c r="BS16" s="420"/>
      <c r="BT16" s="420"/>
      <c r="BU16" s="421"/>
      <c r="BV16" s="419">
        <v>8127527</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10553</v>
      </c>
      <c r="AD17" s="373"/>
      <c r="AE17" s="373"/>
      <c r="AF17" s="373"/>
      <c r="AG17" s="374"/>
      <c r="AH17" s="372">
        <v>11592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4600818</v>
      </c>
      <c r="BO17" s="420"/>
      <c r="BP17" s="420"/>
      <c r="BQ17" s="420"/>
      <c r="BR17" s="420"/>
      <c r="BS17" s="420"/>
      <c r="BT17" s="420"/>
      <c r="BU17" s="421"/>
      <c r="BV17" s="419">
        <v>4451790</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c r="A18" s="181"/>
      <c r="B18" s="469" t="s">
        <v>147</v>
      </c>
      <c r="C18" s="470"/>
      <c r="D18" s="470"/>
      <c r="E18" s="471"/>
      <c r="F18" s="471"/>
      <c r="G18" s="471"/>
      <c r="H18" s="471"/>
      <c r="I18" s="471"/>
      <c r="J18" s="471"/>
      <c r="K18" s="471"/>
      <c r="L18" s="472">
        <v>210.55</v>
      </c>
      <c r="M18" s="472"/>
      <c r="N18" s="472"/>
      <c r="O18" s="472"/>
      <c r="P18" s="472"/>
      <c r="Q18" s="472"/>
      <c r="R18" s="473"/>
      <c r="S18" s="473"/>
      <c r="T18" s="473"/>
      <c r="U18" s="473"/>
      <c r="V18" s="474"/>
      <c r="W18" s="490"/>
      <c r="X18" s="491"/>
      <c r="Y18" s="491"/>
      <c r="Z18" s="491"/>
      <c r="AA18" s="491"/>
      <c r="AB18" s="515"/>
      <c r="AC18" s="389">
        <v>73.8</v>
      </c>
      <c r="AD18" s="390"/>
      <c r="AE18" s="390"/>
      <c r="AF18" s="390"/>
      <c r="AG18" s="475"/>
      <c r="AH18" s="389">
        <v>73.400000000000006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8816714</v>
      </c>
      <c r="BO18" s="420"/>
      <c r="BP18" s="420"/>
      <c r="BQ18" s="420"/>
      <c r="BR18" s="420"/>
      <c r="BS18" s="420"/>
      <c r="BT18" s="420"/>
      <c r="BU18" s="421"/>
      <c r="BV18" s="419">
        <v>8828995</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c r="A19" s="181"/>
      <c r="B19" s="469" t="s">
        <v>149</v>
      </c>
      <c r="C19" s="470"/>
      <c r="D19" s="470"/>
      <c r="E19" s="471"/>
      <c r="F19" s="471"/>
      <c r="G19" s="471"/>
      <c r="H19" s="471"/>
      <c r="I19" s="471"/>
      <c r="J19" s="471"/>
      <c r="K19" s="471"/>
      <c r="L19" s="479">
        <v>148</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13785649</v>
      </c>
      <c r="BO19" s="420"/>
      <c r="BP19" s="420"/>
      <c r="BQ19" s="420"/>
      <c r="BR19" s="420"/>
      <c r="BS19" s="420"/>
      <c r="BT19" s="420"/>
      <c r="BU19" s="421"/>
      <c r="BV19" s="419">
        <v>12477581</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c r="A20" s="181"/>
      <c r="B20" s="469" t="s">
        <v>151</v>
      </c>
      <c r="C20" s="470"/>
      <c r="D20" s="470"/>
      <c r="E20" s="471"/>
      <c r="F20" s="471"/>
      <c r="G20" s="471"/>
      <c r="H20" s="471"/>
      <c r="I20" s="471"/>
      <c r="J20" s="471"/>
      <c r="K20" s="471"/>
      <c r="L20" s="479">
        <v>13288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25356909</v>
      </c>
      <c r="BO22" s="449"/>
      <c r="BP22" s="449"/>
      <c r="BQ22" s="449"/>
      <c r="BR22" s="449"/>
      <c r="BS22" s="449"/>
      <c r="BT22" s="449"/>
      <c r="BU22" s="450"/>
      <c r="BV22" s="448">
        <v>24164412</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21553303</v>
      </c>
      <c r="BO23" s="420"/>
      <c r="BP23" s="420"/>
      <c r="BQ23" s="420"/>
      <c r="BR23" s="420"/>
      <c r="BS23" s="420"/>
      <c r="BT23" s="420"/>
      <c r="BU23" s="421"/>
      <c r="BV23" s="419">
        <v>20469376</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c r="A24" s="181"/>
      <c r="B24" s="398"/>
      <c r="C24" s="399"/>
      <c r="D24" s="400"/>
      <c r="E24" s="375" t="s">
        <v>161</v>
      </c>
      <c r="F24" s="376"/>
      <c r="G24" s="376"/>
      <c r="H24" s="376"/>
      <c r="I24" s="376"/>
      <c r="J24" s="376"/>
      <c r="K24" s="377"/>
      <c r="L24" s="372">
        <v>1</v>
      </c>
      <c r="M24" s="373"/>
      <c r="N24" s="373"/>
      <c r="O24" s="373"/>
      <c r="P24" s="374"/>
      <c r="Q24" s="372">
        <v>5978</v>
      </c>
      <c r="R24" s="373"/>
      <c r="S24" s="373"/>
      <c r="T24" s="373"/>
      <c r="U24" s="373"/>
      <c r="V24" s="374"/>
      <c r="W24" s="462"/>
      <c r="X24" s="399"/>
      <c r="Y24" s="400"/>
      <c r="Z24" s="375" t="s">
        <v>162</v>
      </c>
      <c r="AA24" s="376"/>
      <c r="AB24" s="376"/>
      <c r="AC24" s="376"/>
      <c r="AD24" s="376"/>
      <c r="AE24" s="376"/>
      <c r="AF24" s="376"/>
      <c r="AG24" s="377"/>
      <c r="AH24" s="372">
        <v>294</v>
      </c>
      <c r="AI24" s="373"/>
      <c r="AJ24" s="373"/>
      <c r="AK24" s="373"/>
      <c r="AL24" s="374"/>
      <c r="AM24" s="372">
        <v>896700</v>
      </c>
      <c r="AN24" s="373"/>
      <c r="AO24" s="373"/>
      <c r="AP24" s="373"/>
      <c r="AQ24" s="373"/>
      <c r="AR24" s="374"/>
      <c r="AS24" s="372">
        <v>3050</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20306360</v>
      </c>
      <c r="BO24" s="420"/>
      <c r="BP24" s="420"/>
      <c r="BQ24" s="420"/>
      <c r="BR24" s="420"/>
      <c r="BS24" s="420"/>
      <c r="BT24" s="420"/>
      <c r="BU24" s="421"/>
      <c r="BV24" s="419">
        <v>18634584</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c r="A25" s="181"/>
      <c r="B25" s="398"/>
      <c r="C25" s="399"/>
      <c r="D25" s="400"/>
      <c r="E25" s="375" t="s">
        <v>164</v>
      </c>
      <c r="F25" s="376"/>
      <c r="G25" s="376"/>
      <c r="H25" s="376"/>
      <c r="I25" s="376"/>
      <c r="J25" s="376"/>
      <c r="K25" s="377"/>
      <c r="L25" s="372">
        <v>1</v>
      </c>
      <c r="M25" s="373"/>
      <c r="N25" s="373"/>
      <c r="O25" s="373"/>
      <c r="P25" s="374"/>
      <c r="Q25" s="372">
        <v>5224</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2240720</v>
      </c>
      <c r="BO25" s="449"/>
      <c r="BP25" s="449"/>
      <c r="BQ25" s="449"/>
      <c r="BR25" s="449"/>
      <c r="BS25" s="449"/>
      <c r="BT25" s="449"/>
      <c r="BU25" s="450"/>
      <c r="BV25" s="448">
        <v>2154371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c r="A26" s="181"/>
      <c r="B26" s="398"/>
      <c r="C26" s="399"/>
      <c r="D26" s="400"/>
      <c r="E26" s="375" t="s">
        <v>167</v>
      </c>
      <c r="F26" s="376"/>
      <c r="G26" s="376"/>
      <c r="H26" s="376"/>
      <c r="I26" s="376"/>
      <c r="J26" s="376"/>
      <c r="K26" s="377"/>
      <c r="L26" s="372">
        <v>1</v>
      </c>
      <c r="M26" s="373"/>
      <c r="N26" s="373"/>
      <c r="O26" s="373"/>
      <c r="P26" s="374"/>
      <c r="Q26" s="372">
        <v>4616</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c r="A27" s="181"/>
      <c r="B27" s="398"/>
      <c r="C27" s="399"/>
      <c r="D27" s="400"/>
      <c r="E27" s="375" t="s">
        <v>170</v>
      </c>
      <c r="F27" s="376"/>
      <c r="G27" s="376"/>
      <c r="H27" s="376"/>
      <c r="I27" s="376"/>
      <c r="J27" s="376"/>
      <c r="K27" s="377"/>
      <c r="L27" s="372">
        <v>1</v>
      </c>
      <c r="M27" s="373"/>
      <c r="N27" s="373"/>
      <c r="O27" s="373"/>
      <c r="P27" s="374"/>
      <c r="Q27" s="372">
        <v>4050</v>
      </c>
      <c r="R27" s="373"/>
      <c r="S27" s="373"/>
      <c r="T27" s="373"/>
      <c r="U27" s="373"/>
      <c r="V27" s="374"/>
      <c r="W27" s="462"/>
      <c r="X27" s="399"/>
      <c r="Y27" s="400"/>
      <c r="Z27" s="375" t="s">
        <v>171</v>
      </c>
      <c r="AA27" s="376"/>
      <c r="AB27" s="376"/>
      <c r="AC27" s="376"/>
      <c r="AD27" s="376"/>
      <c r="AE27" s="376"/>
      <c r="AF27" s="376"/>
      <c r="AG27" s="377"/>
      <c r="AH27" s="372">
        <v>2</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c r="A28" s="181"/>
      <c r="B28" s="398"/>
      <c r="C28" s="399"/>
      <c r="D28" s="400"/>
      <c r="E28" s="375" t="s">
        <v>174</v>
      </c>
      <c r="F28" s="376"/>
      <c r="G28" s="376"/>
      <c r="H28" s="376"/>
      <c r="I28" s="376"/>
      <c r="J28" s="376"/>
      <c r="K28" s="377"/>
      <c r="L28" s="372">
        <v>1</v>
      </c>
      <c r="M28" s="373"/>
      <c r="N28" s="373"/>
      <c r="O28" s="373"/>
      <c r="P28" s="374"/>
      <c r="Q28" s="372">
        <v>3700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955369</v>
      </c>
      <c r="BO28" s="449"/>
      <c r="BP28" s="449"/>
      <c r="BQ28" s="449"/>
      <c r="BR28" s="449"/>
      <c r="BS28" s="449"/>
      <c r="BT28" s="449"/>
      <c r="BU28" s="450"/>
      <c r="BV28" s="448">
        <v>740096</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c r="A29" s="181"/>
      <c r="B29" s="398"/>
      <c r="C29" s="399"/>
      <c r="D29" s="400"/>
      <c r="E29" s="375" t="s">
        <v>177</v>
      </c>
      <c r="F29" s="376"/>
      <c r="G29" s="376"/>
      <c r="H29" s="376"/>
      <c r="I29" s="376"/>
      <c r="J29" s="376"/>
      <c r="K29" s="377"/>
      <c r="L29" s="372">
        <v>16</v>
      </c>
      <c r="M29" s="373"/>
      <c r="N29" s="373"/>
      <c r="O29" s="373"/>
      <c r="P29" s="374"/>
      <c r="Q29" s="372">
        <v>3470</v>
      </c>
      <c r="R29" s="373"/>
      <c r="S29" s="373"/>
      <c r="T29" s="373"/>
      <c r="U29" s="373"/>
      <c r="V29" s="374"/>
      <c r="W29" s="463"/>
      <c r="X29" s="464"/>
      <c r="Y29" s="465"/>
      <c r="Z29" s="375" t="s">
        <v>178</v>
      </c>
      <c r="AA29" s="376"/>
      <c r="AB29" s="376"/>
      <c r="AC29" s="376"/>
      <c r="AD29" s="376"/>
      <c r="AE29" s="376"/>
      <c r="AF29" s="376"/>
      <c r="AG29" s="377"/>
      <c r="AH29" s="372">
        <v>296</v>
      </c>
      <c r="AI29" s="373"/>
      <c r="AJ29" s="373"/>
      <c r="AK29" s="373"/>
      <c r="AL29" s="374"/>
      <c r="AM29" s="372">
        <v>905586</v>
      </c>
      <c r="AN29" s="373"/>
      <c r="AO29" s="373"/>
      <c r="AP29" s="373"/>
      <c r="AQ29" s="373"/>
      <c r="AR29" s="374"/>
      <c r="AS29" s="372">
        <v>3059</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2889038</v>
      </c>
      <c r="BO29" s="420"/>
      <c r="BP29" s="420"/>
      <c r="BQ29" s="420"/>
      <c r="BR29" s="420"/>
      <c r="BS29" s="420"/>
      <c r="BT29" s="420"/>
      <c r="BU29" s="421"/>
      <c r="BV29" s="419">
        <v>2618276</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94.2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1785849</v>
      </c>
      <c r="BO30" s="454"/>
      <c r="BP30" s="454"/>
      <c r="BQ30" s="454"/>
      <c r="BR30" s="454"/>
      <c r="BS30" s="454"/>
      <c r="BT30" s="454"/>
      <c r="BU30" s="455"/>
      <c r="BV30" s="453">
        <v>1733068</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c r="A31" s="181"/>
      <c r="B31" s="203"/>
      <c r="DI31" s="204"/>
    </row>
    <row r="32" spans="1:113" ht="13.5" customHeight="1">
      <c r="A32" s="181"/>
      <c r="B32" s="205"/>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204"/>
    </row>
    <row r="33" spans="1:113" ht="13.5" customHeight="1">
      <c r="A33" s="181"/>
      <c r="B33" s="205"/>
      <c r="C33" s="371" t="s">
        <v>187</v>
      </c>
      <c r="D33" s="371"/>
      <c r="E33" s="370" t="s">
        <v>188</v>
      </c>
      <c r="F33" s="370"/>
      <c r="G33" s="370"/>
      <c r="H33" s="370"/>
      <c r="I33" s="370"/>
      <c r="J33" s="370"/>
      <c r="K33" s="370"/>
      <c r="L33" s="370"/>
      <c r="M33" s="370"/>
      <c r="N33" s="370"/>
      <c r="O33" s="370"/>
      <c r="P33" s="370"/>
      <c r="Q33" s="370"/>
      <c r="R33" s="370"/>
      <c r="S33" s="370"/>
      <c r="T33" s="206"/>
      <c r="U33" s="371" t="s">
        <v>187</v>
      </c>
      <c r="V33" s="371"/>
      <c r="W33" s="370" t="s">
        <v>188</v>
      </c>
      <c r="X33" s="370"/>
      <c r="Y33" s="370"/>
      <c r="Z33" s="370"/>
      <c r="AA33" s="370"/>
      <c r="AB33" s="370"/>
      <c r="AC33" s="370"/>
      <c r="AD33" s="370"/>
      <c r="AE33" s="370"/>
      <c r="AF33" s="370"/>
      <c r="AG33" s="370"/>
      <c r="AH33" s="370"/>
      <c r="AI33" s="370"/>
      <c r="AJ33" s="370"/>
      <c r="AK33" s="370"/>
      <c r="AL33" s="206"/>
      <c r="AM33" s="371" t="s">
        <v>187</v>
      </c>
      <c r="AN33" s="371"/>
      <c r="AO33" s="370" t="s">
        <v>188</v>
      </c>
      <c r="AP33" s="370"/>
      <c r="AQ33" s="370"/>
      <c r="AR33" s="370"/>
      <c r="AS33" s="370"/>
      <c r="AT33" s="370"/>
      <c r="AU33" s="370"/>
      <c r="AV33" s="370"/>
      <c r="AW33" s="370"/>
      <c r="AX33" s="370"/>
      <c r="AY33" s="370"/>
      <c r="AZ33" s="370"/>
      <c r="BA33" s="370"/>
      <c r="BB33" s="370"/>
      <c r="BC33" s="370"/>
      <c r="BD33" s="207"/>
      <c r="BE33" s="370" t="s">
        <v>189</v>
      </c>
      <c r="BF33" s="370"/>
      <c r="BG33" s="370" t="s">
        <v>190</v>
      </c>
      <c r="BH33" s="370"/>
      <c r="BI33" s="370"/>
      <c r="BJ33" s="370"/>
      <c r="BK33" s="370"/>
      <c r="BL33" s="370"/>
      <c r="BM33" s="370"/>
      <c r="BN33" s="370"/>
      <c r="BO33" s="370"/>
      <c r="BP33" s="370"/>
      <c r="BQ33" s="370"/>
      <c r="BR33" s="370"/>
      <c r="BS33" s="370"/>
      <c r="BT33" s="370"/>
      <c r="BU33" s="370"/>
      <c r="BV33" s="207"/>
      <c r="BW33" s="371" t="s">
        <v>189</v>
      </c>
      <c r="BX33" s="371"/>
      <c r="BY33" s="370" t="s">
        <v>191</v>
      </c>
      <c r="BZ33" s="370"/>
      <c r="CA33" s="370"/>
      <c r="CB33" s="370"/>
      <c r="CC33" s="370"/>
      <c r="CD33" s="370"/>
      <c r="CE33" s="370"/>
      <c r="CF33" s="370"/>
      <c r="CG33" s="370"/>
      <c r="CH33" s="370"/>
      <c r="CI33" s="370"/>
      <c r="CJ33" s="370"/>
      <c r="CK33" s="370"/>
      <c r="CL33" s="370"/>
      <c r="CM33" s="370"/>
      <c r="CN33" s="206"/>
      <c r="CO33" s="371" t="s">
        <v>187</v>
      </c>
      <c r="CP33" s="371"/>
      <c r="CQ33" s="370" t="s">
        <v>192</v>
      </c>
      <c r="CR33" s="370"/>
      <c r="CS33" s="370"/>
      <c r="CT33" s="370"/>
      <c r="CU33" s="370"/>
      <c r="CV33" s="370"/>
      <c r="CW33" s="370"/>
      <c r="CX33" s="370"/>
      <c r="CY33" s="370"/>
      <c r="CZ33" s="370"/>
      <c r="DA33" s="370"/>
      <c r="DB33" s="370"/>
      <c r="DC33" s="370"/>
      <c r="DD33" s="370"/>
      <c r="DE33" s="370"/>
      <c r="DF33" s="206"/>
      <c r="DG33" s="369" t="s">
        <v>193</v>
      </c>
      <c r="DH33" s="369"/>
      <c r="DI33" s="208"/>
    </row>
    <row r="34" spans="1:113" ht="32.25" customHeight="1">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4</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IF('各会計、関係団体の財政状況及び健全化判断比率'!B31="","",'各会計、関係団体の財政状況及び健全化判断比率'!B31)</f>
        <v>水道事業特別会計</v>
      </c>
      <c r="AP34" s="368"/>
      <c r="AQ34" s="368"/>
      <c r="AR34" s="368"/>
      <c r="AS34" s="368"/>
      <c r="AT34" s="368"/>
      <c r="AU34" s="368"/>
      <c r="AV34" s="368"/>
      <c r="AW34" s="368"/>
      <c r="AX34" s="368"/>
      <c r="AY34" s="368"/>
      <c r="AZ34" s="368"/>
      <c r="BA34" s="368"/>
      <c r="BB34" s="368"/>
      <c r="BC34" s="368"/>
      <c r="BD34" s="181"/>
      <c r="BE34" s="367">
        <f>IF(BG34="","",MAX(C34:D43,U34:V43,AM34:AN43)+1)</f>
        <v>9</v>
      </c>
      <c r="BF34" s="367"/>
      <c r="BG34" s="368" t="str">
        <f>IF('各会計、関係団体の財政状況及び健全化判断比率'!B33="","",'各会計、関係団体の財政状況及び健全化判断比率'!B33)</f>
        <v>工業用地造成事業特別会計</v>
      </c>
      <c r="BH34" s="368"/>
      <c r="BI34" s="368"/>
      <c r="BJ34" s="368"/>
      <c r="BK34" s="368"/>
      <c r="BL34" s="368"/>
      <c r="BM34" s="368"/>
      <c r="BN34" s="368"/>
      <c r="BO34" s="368"/>
      <c r="BP34" s="368"/>
      <c r="BQ34" s="368"/>
      <c r="BR34" s="368"/>
      <c r="BS34" s="368"/>
      <c r="BT34" s="368"/>
      <c r="BU34" s="368"/>
      <c r="BV34" s="181"/>
      <c r="BW34" s="367">
        <f>IF(BY34="","",MAX(C34:D43,U34:V43,AM34:AN43,BE34:BF43)+1)</f>
        <v>10</v>
      </c>
      <c r="BX34" s="367"/>
      <c r="BY34" s="368" t="str">
        <f>IF('各会計、関係団体の財政状況及び健全化判断比率'!B68="","",'各会計、関係団体の財政状況及び健全化判断比率'!B68)</f>
        <v>人吉下球磨消防組合</v>
      </c>
      <c r="BZ34" s="368"/>
      <c r="CA34" s="368"/>
      <c r="CB34" s="368"/>
      <c r="CC34" s="368"/>
      <c r="CD34" s="368"/>
      <c r="CE34" s="368"/>
      <c r="CF34" s="368"/>
      <c r="CG34" s="368"/>
      <c r="CH34" s="368"/>
      <c r="CI34" s="368"/>
      <c r="CJ34" s="368"/>
      <c r="CK34" s="368"/>
      <c r="CL34" s="368"/>
      <c r="CM34" s="368"/>
      <c r="CN34" s="181"/>
      <c r="CO34" s="367">
        <f>IF(CQ34="","",MAX(C34:D43,U34:V43,AM34:AN43,BE34:BF43,BW34:BX43)+1)</f>
        <v>14</v>
      </c>
      <c r="CP34" s="367"/>
      <c r="CQ34" s="368" t="str">
        <f>IF('各会計、関係団体の財政状況及び健全化判断比率'!BS7="","",'各会計、関係団体の財政状況及び健全化判断比率'!BS7)</f>
        <v>くま川鉄道株式会社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c r="A35" s="181"/>
      <c r="B35" s="205"/>
      <c r="C35" s="367">
        <f>IF(E35="","",C34+1)</f>
        <v>2</v>
      </c>
      <c r="D35" s="367"/>
      <c r="E35" s="368" t="str">
        <f>IF('各会計、関係団体の財政状況及び健全化判断比率'!B8="","",'各会計、関係団体の財政状況及び健全化判断比率'!B8)</f>
        <v>人吉球磨交通体系整備特別会計</v>
      </c>
      <c r="F35" s="368"/>
      <c r="G35" s="368"/>
      <c r="H35" s="368"/>
      <c r="I35" s="368"/>
      <c r="J35" s="368"/>
      <c r="K35" s="368"/>
      <c r="L35" s="368"/>
      <c r="M35" s="368"/>
      <c r="N35" s="368"/>
      <c r="O35" s="368"/>
      <c r="P35" s="368"/>
      <c r="Q35" s="368"/>
      <c r="R35" s="368"/>
      <c r="S35" s="368"/>
      <c r="T35" s="181"/>
      <c r="U35" s="367">
        <f>IF(W35="","",U34+1)</f>
        <v>5</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8</v>
      </c>
      <c r="AN35" s="367"/>
      <c r="AO35" s="368" t="str">
        <f>IF('各会計、関係団体の財政状況及び健全化判断比率'!B32="","",'各会計、関係団体の財政状況及び健全化判断比率'!B32)</f>
        <v>公共下水道事業特別会計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11</v>
      </c>
      <c r="BX35" s="367"/>
      <c r="BY35" s="368" t="str">
        <f>IF('各会計、関係団体の財政状況及び健全化判断比率'!B69="","",'各会計、関係団体の財政状況及び健全化判断比率'!B69)</f>
        <v>人吉球磨広域行政組合</v>
      </c>
      <c r="BZ35" s="368"/>
      <c r="CA35" s="368"/>
      <c r="CB35" s="368"/>
      <c r="CC35" s="368"/>
      <c r="CD35" s="368"/>
      <c r="CE35" s="368"/>
      <c r="CF35" s="368"/>
      <c r="CG35" s="368"/>
      <c r="CH35" s="368"/>
      <c r="CI35" s="368"/>
      <c r="CJ35" s="368"/>
      <c r="CK35" s="368"/>
      <c r="CL35" s="368"/>
      <c r="CM35" s="368"/>
      <c r="CN35" s="181"/>
      <c r="CO35" s="367">
        <f t="shared" ref="CO35:CO43" si="3">IF(CQ35="","",CO34+1)</f>
        <v>15</v>
      </c>
      <c r="CP35" s="367"/>
      <c r="CQ35" s="368" t="str">
        <f>IF('各会計、関係団体の財政状況及び健全化判断比率'!BS8="","",'各会計、関係団体の財政状況及び健全化判断比率'!BS8)</f>
        <v>球磨川くだり株式会社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c r="A36" s="181"/>
      <c r="B36" s="205"/>
      <c r="C36" s="367">
        <f>IF(E36="","",C35+1)</f>
        <v>3</v>
      </c>
      <c r="D36" s="367"/>
      <c r="E36" s="368" t="str">
        <f>IF('各会計、関係団体の財政状況及び健全化判断比率'!B9="","",'各会計、関係団体の財政状況及び健全化判断比率'!B9)</f>
        <v>公共用地先行取得事業特別会計</v>
      </c>
      <c r="F36" s="368"/>
      <c r="G36" s="368"/>
      <c r="H36" s="368"/>
      <c r="I36" s="368"/>
      <c r="J36" s="368"/>
      <c r="K36" s="368"/>
      <c r="L36" s="368"/>
      <c r="M36" s="368"/>
      <c r="N36" s="368"/>
      <c r="O36" s="368"/>
      <c r="P36" s="368"/>
      <c r="Q36" s="368"/>
      <c r="R36" s="368"/>
      <c r="S36" s="368"/>
      <c r="T36" s="181"/>
      <c r="U36" s="367">
        <f t="shared" ref="U36:U43" si="4">IF(W36="","",U35+1)</f>
        <v>6</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12</v>
      </c>
      <c r="BX36" s="367"/>
      <c r="BY36" s="368" t="str">
        <f>IF('各会計、関係団体の財政状況及び健全化判断比率'!B70="","",'各会計、関係団体の財政状況及び健全化判断比率'!B70)</f>
        <v>熊本県後期高齢者医療広域連合（一般会計）</v>
      </c>
      <c r="BZ36" s="368"/>
      <c r="CA36" s="368"/>
      <c r="CB36" s="368"/>
      <c r="CC36" s="368"/>
      <c r="CD36" s="368"/>
      <c r="CE36" s="368"/>
      <c r="CF36" s="368"/>
      <c r="CG36" s="368"/>
      <c r="CH36" s="368"/>
      <c r="CI36" s="368"/>
      <c r="CJ36" s="368"/>
      <c r="CK36" s="368"/>
      <c r="CL36" s="368"/>
      <c r="CM36" s="368"/>
      <c r="CN36" s="181"/>
      <c r="CO36" s="367">
        <f t="shared" si="3"/>
        <v>16</v>
      </c>
      <c r="CP36" s="367"/>
      <c r="CQ36" s="368" t="str">
        <f>IF('各会計、関係団体の財政状況及び健全化判断比率'!BS9="","",'各会計、関係団体の財政状況及び健全化判断比率'!BS9)</f>
        <v>球磨焼酎リサイクリーン株式会社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13</v>
      </c>
      <c r="BX37" s="367"/>
      <c r="BY37" s="368" t="str">
        <f>IF('各会計、関係団体の財政状況及び健全化判断比率'!B71="","",'各会計、関係団体の財政状況及び健全化判断比率'!B71)</f>
        <v>熊本県後期高齢者医療広域連合（後期高齢者医療特別会計）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row r="46" spans="1:113">
      <c r="B46" s="180"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row r="55" spans="5:113"/>
    <row r="56" spans="5:113"/>
  </sheetData>
  <sheetProtection algorithmName="SHA-512" hashValue="p0lJLFAtk3OBOI65Rs+dy0CCaewBVh38HmgXYfFr6UXwRAgcnlYu+CmmcgRerilnBQK6wpcLVn65tuLu5WZV3A==" saltValue="J0BozrHuWk08Cj21FtWv5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2" zoomScale="85" zoomScaleNormal="85" zoomScaleSheetLayoutView="100" workbookViewId="0"/>
  </sheetViews>
  <sheetFormatPr defaultColWidth="0" defaultRowHeight="13.5" customHeight="1" zeroHeight="1"/>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c r="A34" s="22"/>
      <c r="B34" s="31"/>
      <c r="C34" s="1151" t="s">
        <v>537</v>
      </c>
      <c r="D34" s="1151"/>
      <c r="E34" s="1152"/>
      <c r="F34" s="32" t="s">
        <v>492</v>
      </c>
      <c r="G34" s="33" t="s">
        <v>492</v>
      </c>
      <c r="H34" s="33" t="s">
        <v>492</v>
      </c>
      <c r="I34" s="33" t="s">
        <v>538</v>
      </c>
      <c r="J34" s="34" t="s">
        <v>539</v>
      </c>
      <c r="K34" s="22"/>
      <c r="L34" s="22"/>
      <c r="M34" s="22"/>
      <c r="N34" s="22"/>
      <c r="O34" s="22"/>
      <c r="P34" s="22"/>
    </row>
    <row r="35" spans="1:16" ht="39" customHeight="1">
      <c r="A35" s="22"/>
      <c r="B35" s="35"/>
      <c r="C35" s="1145" t="s">
        <v>540</v>
      </c>
      <c r="D35" s="1146"/>
      <c r="E35" s="1147"/>
      <c r="F35" s="36">
        <v>3.61</v>
      </c>
      <c r="G35" s="37">
        <v>13.2</v>
      </c>
      <c r="H35" s="37">
        <v>3.33</v>
      </c>
      <c r="I35" s="37">
        <v>10.5</v>
      </c>
      <c r="J35" s="38">
        <v>13.38</v>
      </c>
      <c r="K35" s="22"/>
      <c r="L35" s="22"/>
      <c r="M35" s="22"/>
      <c r="N35" s="22"/>
      <c r="O35" s="22"/>
      <c r="P35" s="22"/>
    </row>
    <row r="36" spans="1:16" ht="39" customHeight="1">
      <c r="A36" s="22"/>
      <c r="B36" s="35"/>
      <c r="C36" s="1145" t="s">
        <v>541</v>
      </c>
      <c r="D36" s="1146"/>
      <c r="E36" s="1147"/>
      <c r="F36" s="36">
        <v>8.6999999999999993</v>
      </c>
      <c r="G36" s="37">
        <v>8.9</v>
      </c>
      <c r="H36" s="37">
        <v>8.4</v>
      </c>
      <c r="I36" s="37">
        <v>8.19</v>
      </c>
      <c r="J36" s="38">
        <v>7.58</v>
      </c>
      <c r="K36" s="22"/>
      <c r="L36" s="22"/>
      <c r="M36" s="22"/>
      <c r="N36" s="22"/>
      <c r="O36" s="22"/>
      <c r="P36" s="22"/>
    </row>
    <row r="37" spans="1:16" ht="39" customHeight="1">
      <c r="A37" s="22"/>
      <c r="B37" s="35"/>
      <c r="C37" s="1145" t="s">
        <v>542</v>
      </c>
      <c r="D37" s="1146"/>
      <c r="E37" s="1147"/>
      <c r="F37" s="36">
        <v>2.68</v>
      </c>
      <c r="G37" s="37">
        <v>1.8</v>
      </c>
      <c r="H37" s="37">
        <v>0.72</v>
      </c>
      <c r="I37" s="37">
        <v>1.06</v>
      </c>
      <c r="J37" s="38">
        <v>4.82</v>
      </c>
      <c r="K37" s="22"/>
      <c r="L37" s="22"/>
      <c r="M37" s="22"/>
      <c r="N37" s="22"/>
      <c r="O37" s="22"/>
      <c r="P37" s="22"/>
    </row>
    <row r="38" spans="1:16" ht="39" customHeight="1">
      <c r="A38" s="22"/>
      <c r="B38" s="35"/>
      <c r="C38" s="1145" t="s">
        <v>543</v>
      </c>
      <c r="D38" s="1146"/>
      <c r="E38" s="1147"/>
      <c r="F38" s="36">
        <v>3.03</v>
      </c>
      <c r="G38" s="37">
        <v>3.78</v>
      </c>
      <c r="H38" s="37">
        <v>2.6</v>
      </c>
      <c r="I38" s="37">
        <v>3.69</v>
      </c>
      <c r="J38" s="38">
        <v>3.67</v>
      </c>
      <c r="K38" s="22"/>
      <c r="L38" s="22"/>
      <c r="M38" s="22"/>
      <c r="N38" s="22"/>
      <c r="O38" s="22"/>
      <c r="P38" s="22"/>
    </row>
    <row r="39" spans="1:16" ht="39" customHeight="1">
      <c r="A39" s="22"/>
      <c r="B39" s="35"/>
      <c r="C39" s="1145" t="s">
        <v>544</v>
      </c>
      <c r="D39" s="1146"/>
      <c r="E39" s="1147"/>
      <c r="F39" s="36">
        <v>2.3199999999999998</v>
      </c>
      <c r="G39" s="37">
        <v>1.48</v>
      </c>
      <c r="H39" s="37">
        <v>3.27</v>
      </c>
      <c r="I39" s="37">
        <v>4.25</v>
      </c>
      <c r="J39" s="38">
        <v>3.33</v>
      </c>
      <c r="K39" s="22"/>
      <c r="L39" s="22"/>
      <c r="M39" s="22"/>
      <c r="N39" s="22"/>
      <c r="O39" s="22"/>
      <c r="P39" s="22"/>
    </row>
    <row r="40" spans="1:16" ht="39" customHeight="1">
      <c r="A40" s="22"/>
      <c r="B40" s="35"/>
      <c r="C40" s="1145" t="s">
        <v>545</v>
      </c>
      <c r="D40" s="1146"/>
      <c r="E40" s="1147"/>
      <c r="F40" s="36">
        <v>0.13</v>
      </c>
      <c r="G40" s="37">
        <v>0.08</v>
      </c>
      <c r="H40" s="37">
        <v>0.12</v>
      </c>
      <c r="I40" s="37">
        <v>0.15</v>
      </c>
      <c r="J40" s="38">
        <v>0.16</v>
      </c>
      <c r="K40" s="22"/>
      <c r="L40" s="22"/>
      <c r="M40" s="22"/>
      <c r="N40" s="22"/>
      <c r="O40" s="22"/>
      <c r="P40" s="22"/>
    </row>
    <row r="41" spans="1:16" ht="39" customHeight="1">
      <c r="A41" s="22"/>
      <c r="B41" s="35"/>
      <c r="C41" s="1145" t="s">
        <v>546</v>
      </c>
      <c r="D41" s="1146"/>
      <c r="E41" s="1147"/>
      <c r="F41" s="36">
        <v>0</v>
      </c>
      <c r="G41" s="37">
        <v>0</v>
      </c>
      <c r="H41" s="37">
        <v>0</v>
      </c>
      <c r="I41" s="37">
        <v>0</v>
      </c>
      <c r="J41" s="38">
        <v>0</v>
      </c>
      <c r="K41" s="22"/>
      <c r="L41" s="22"/>
      <c r="M41" s="22"/>
      <c r="N41" s="22"/>
      <c r="O41" s="22"/>
      <c r="P41" s="22"/>
    </row>
    <row r="42" spans="1:16" ht="39" customHeight="1">
      <c r="A42" s="22"/>
      <c r="B42" s="39"/>
      <c r="C42" s="1145" t="s">
        <v>547</v>
      </c>
      <c r="D42" s="1146"/>
      <c r="E42" s="1147"/>
      <c r="F42" s="36" t="s">
        <v>492</v>
      </c>
      <c r="G42" s="37" t="s">
        <v>492</v>
      </c>
      <c r="H42" s="37" t="s">
        <v>492</v>
      </c>
      <c r="I42" s="37" t="s">
        <v>492</v>
      </c>
      <c r="J42" s="38" t="s">
        <v>492</v>
      </c>
      <c r="K42" s="22"/>
      <c r="L42" s="22"/>
      <c r="M42" s="22"/>
      <c r="N42" s="22"/>
      <c r="O42" s="22"/>
      <c r="P42" s="22"/>
    </row>
    <row r="43" spans="1:16" ht="39" customHeight="1" thickBot="1">
      <c r="A43" s="22"/>
      <c r="B43" s="40"/>
      <c r="C43" s="1148" t="s">
        <v>548</v>
      </c>
      <c r="D43" s="1149"/>
      <c r="E43" s="1150"/>
      <c r="F43" s="41">
        <v>0</v>
      </c>
      <c r="G43" s="42">
        <v>0</v>
      </c>
      <c r="H43" s="42">
        <v>0</v>
      </c>
      <c r="I43" s="42">
        <v>0</v>
      </c>
      <c r="J43" s="43">
        <v>0</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6.5">
      <c r="A45" s="22"/>
      <c r="B45" s="22"/>
      <c r="C45" s="22"/>
      <c r="D45" s="22"/>
      <c r="E45" s="22"/>
      <c r="F45" s="22"/>
      <c r="G45" s="22"/>
      <c r="H45" s="22"/>
      <c r="I45" s="22"/>
      <c r="J45" s="22"/>
      <c r="K45" s="22"/>
      <c r="L45" s="22"/>
      <c r="M45" s="22"/>
      <c r="N45" s="22"/>
      <c r="O45" s="22"/>
      <c r="P45" s="22"/>
    </row>
  </sheetData>
  <sheetProtection algorithmName="SHA-512" hashValue="SeW3bfwDmBSvUd1Tsa7FjN5pWeu8Q3TqMckg1+E5TlN67SO0VTW3YVtNROdPpofV6DJcCLM5+ER31BmqqIzOiA==" saltValue="6GRE5UtUtc8zyE8kQu83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47" zoomScaleSheetLayoutView="55" workbookViewId="0"/>
  </sheetViews>
  <sheetFormatPr defaultColWidth="0" defaultRowHeight="12.65" customHeight="1" zeroHeight="1"/>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c r="A45" s="48"/>
      <c r="B45" s="1176" t="s">
        <v>9</v>
      </c>
      <c r="C45" s="1177"/>
      <c r="D45" s="58"/>
      <c r="E45" s="1182" t="s">
        <v>10</v>
      </c>
      <c r="F45" s="1182"/>
      <c r="G45" s="1182"/>
      <c r="H45" s="1182"/>
      <c r="I45" s="1182"/>
      <c r="J45" s="1183"/>
      <c r="K45" s="59">
        <v>1412</v>
      </c>
      <c r="L45" s="60">
        <v>1411</v>
      </c>
      <c r="M45" s="60">
        <v>1524</v>
      </c>
      <c r="N45" s="60">
        <v>2242</v>
      </c>
      <c r="O45" s="61">
        <v>2430</v>
      </c>
      <c r="P45" s="48"/>
      <c r="Q45" s="48"/>
      <c r="R45" s="48"/>
      <c r="S45" s="48"/>
      <c r="T45" s="48"/>
      <c r="U45" s="48"/>
    </row>
    <row r="46" spans="1:21" ht="30.75" customHeight="1">
      <c r="A46" s="48"/>
      <c r="B46" s="1178"/>
      <c r="C46" s="1179"/>
      <c r="D46" s="62"/>
      <c r="E46" s="1155" t="s">
        <v>11</v>
      </c>
      <c r="F46" s="1155"/>
      <c r="G46" s="1155"/>
      <c r="H46" s="1155"/>
      <c r="I46" s="1155"/>
      <c r="J46" s="1156"/>
      <c r="K46" s="63" t="s">
        <v>492</v>
      </c>
      <c r="L46" s="64" t="s">
        <v>492</v>
      </c>
      <c r="M46" s="64" t="s">
        <v>492</v>
      </c>
      <c r="N46" s="64" t="s">
        <v>492</v>
      </c>
      <c r="O46" s="65" t="s">
        <v>492</v>
      </c>
      <c r="P46" s="48"/>
      <c r="Q46" s="48"/>
      <c r="R46" s="48"/>
      <c r="S46" s="48"/>
      <c r="T46" s="48"/>
      <c r="U46" s="48"/>
    </row>
    <row r="47" spans="1:21" ht="30.75" customHeight="1">
      <c r="A47" s="48"/>
      <c r="B47" s="1178"/>
      <c r="C47" s="1179"/>
      <c r="D47" s="62"/>
      <c r="E47" s="1155" t="s">
        <v>12</v>
      </c>
      <c r="F47" s="1155"/>
      <c r="G47" s="1155"/>
      <c r="H47" s="1155"/>
      <c r="I47" s="1155"/>
      <c r="J47" s="1156"/>
      <c r="K47" s="63" t="s">
        <v>492</v>
      </c>
      <c r="L47" s="64" t="s">
        <v>492</v>
      </c>
      <c r="M47" s="64" t="s">
        <v>492</v>
      </c>
      <c r="N47" s="64" t="s">
        <v>492</v>
      </c>
      <c r="O47" s="65" t="s">
        <v>492</v>
      </c>
      <c r="P47" s="48"/>
      <c r="Q47" s="48"/>
      <c r="R47" s="48"/>
      <c r="S47" s="48"/>
      <c r="T47" s="48"/>
      <c r="U47" s="48"/>
    </row>
    <row r="48" spans="1:21" ht="30.75" customHeight="1">
      <c r="A48" s="48"/>
      <c r="B48" s="1178"/>
      <c r="C48" s="1179"/>
      <c r="D48" s="62"/>
      <c r="E48" s="1155" t="s">
        <v>13</v>
      </c>
      <c r="F48" s="1155"/>
      <c r="G48" s="1155"/>
      <c r="H48" s="1155"/>
      <c r="I48" s="1155"/>
      <c r="J48" s="1156"/>
      <c r="K48" s="63">
        <v>128</v>
      </c>
      <c r="L48" s="64">
        <v>189</v>
      </c>
      <c r="M48" s="64">
        <v>141</v>
      </c>
      <c r="N48" s="64">
        <v>121</v>
      </c>
      <c r="O48" s="65">
        <v>144</v>
      </c>
      <c r="P48" s="48"/>
      <c r="Q48" s="48"/>
      <c r="R48" s="48"/>
      <c r="S48" s="48"/>
      <c r="T48" s="48"/>
      <c r="U48" s="48"/>
    </row>
    <row r="49" spans="1:21" ht="30.75" customHeight="1">
      <c r="A49" s="48"/>
      <c r="B49" s="1178"/>
      <c r="C49" s="1179"/>
      <c r="D49" s="62"/>
      <c r="E49" s="1155" t="s">
        <v>14</v>
      </c>
      <c r="F49" s="1155"/>
      <c r="G49" s="1155"/>
      <c r="H49" s="1155"/>
      <c r="I49" s="1155"/>
      <c r="J49" s="1156"/>
      <c r="K49" s="63">
        <v>233</v>
      </c>
      <c r="L49" s="64">
        <v>217</v>
      </c>
      <c r="M49" s="64">
        <v>190</v>
      </c>
      <c r="N49" s="64">
        <v>111</v>
      </c>
      <c r="O49" s="65">
        <v>114</v>
      </c>
      <c r="P49" s="48"/>
      <c r="Q49" s="48"/>
      <c r="R49" s="48"/>
      <c r="S49" s="48"/>
      <c r="T49" s="48"/>
      <c r="U49" s="48"/>
    </row>
    <row r="50" spans="1:21" ht="30.75" customHeight="1">
      <c r="A50" s="48"/>
      <c r="B50" s="1178"/>
      <c r="C50" s="1179"/>
      <c r="D50" s="62"/>
      <c r="E50" s="1155" t="s">
        <v>15</v>
      </c>
      <c r="F50" s="1155"/>
      <c r="G50" s="1155"/>
      <c r="H50" s="1155"/>
      <c r="I50" s="1155"/>
      <c r="J50" s="1156"/>
      <c r="K50" s="63" t="s">
        <v>492</v>
      </c>
      <c r="L50" s="64" t="s">
        <v>492</v>
      </c>
      <c r="M50" s="64" t="s">
        <v>492</v>
      </c>
      <c r="N50" s="64" t="s">
        <v>492</v>
      </c>
      <c r="O50" s="65" t="s">
        <v>492</v>
      </c>
      <c r="P50" s="48"/>
      <c r="Q50" s="48"/>
      <c r="R50" s="48"/>
      <c r="S50" s="48"/>
      <c r="T50" s="48"/>
      <c r="U50" s="48"/>
    </row>
    <row r="51" spans="1:21" ht="30.75" customHeight="1">
      <c r="A51" s="48"/>
      <c r="B51" s="1180"/>
      <c r="C51" s="1181"/>
      <c r="D51" s="66"/>
      <c r="E51" s="1155" t="s">
        <v>16</v>
      </c>
      <c r="F51" s="1155"/>
      <c r="G51" s="1155"/>
      <c r="H51" s="1155"/>
      <c r="I51" s="1155"/>
      <c r="J51" s="1156"/>
      <c r="K51" s="63" t="s">
        <v>492</v>
      </c>
      <c r="L51" s="64" t="s">
        <v>492</v>
      </c>
      <c r="M51" s="64" t="s">
        <v>492</v>
      </c>
      <c r="N51" s="64" t="s">
        <v>492</v>
      </c>
      <c r="O51" s="65" t="s">
        <v>492</v>
      </c>
      <c r="P51" s="48"/>
      <c r="Q51" s="48"/>
      <c r="R51" s="48"/>
      <c r="S51" s="48"/>
      <c r="T51" s="48"/>
      <c r="U51" s="48"/>
    </row>
    <row r="52" spans="1:21" ht="30.75" customHeight="1">
      <c r="A52" s="48"/>
      <c r="B52" s="1153" t="s">
        <v>17</v>
      </c>
      <c r="C52" s="1154"/>
      <c r="D52" s="66"/>
      <c r="E52" s="1155" t="s">
        <v>18</v>
      </c>
      <c r="F52" s="1155"/>
      <c r="G52" s="1155"/>
      <c r="H52" s="1155"/>
      <c r="I52" s="1155"/>
      <c r="J52" s="1156"/>
      <c r="K52" s="63">
        <v>1389</v>
      </c>
      <c r="L52" s="64">
        <v>1380</v>
      </c>
      <c r="M52" s="64">
        <v>1317</v>
      </c>
      <c r="N52" s="64">
        <v>1772</v>
      </c>
      <c r="O52" s="65">
        <v>2058</v>
      </c>
      <c r="P52" s="48"/>
      <c r="Q52" s="48"/>
      <c r="R52" s="48"/>
      <c r="S52" s="48"/>
      <c r="T52" s="48"/>
      <c r="U52" s="48"/>
    </row>
    <row r="53" spans="1:21" ht="30.75" customHeight="1" thickBot="1">
      <c r="A53" s="48"/>
      <c r="B53" s="1157" t="s">
        <v>19</v>
      </c>
      <c r="C53" s="1158"/>
      <c r="D53" s="67"/>
      <c r="E53" s="1159" t="s">
        <v>20</v>
      </c>
      <c r="F53" s="1159"/>
      <c r="G53" s="1159"/>
      <c r="H53" s="1159"/>
      <c r="I53" s="1159"/>
      <c r="J53" s="1160"/>
      <c r="K53" s="68">
        <v>384</v>
      </c>
      <c r="L53" s="69">
        <v>437</v>
      </c>
      <c r="M53" s="69">
        <v>538</v>
      </c>
      <c r="N53" s="69">
        <v>702</v>
      </c>
      <c r="O53" s="70">
        <v>630</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549</v>
      </c>
      <c r="L57" s="81" t="s">
        <v>550</v>
      </c>
      <c r="M57" s="81" t="s">
        <v>551</v>
      </c>
      <c r="N57" s="81" t="s">
        <v>552</v>
      </c>
      <c r="O57" s="82" t="s">
        <v>553</v>
      </c>
      <c r="P57" s="48"/>
      <c r="Q57" s="48"/>
      <c r="R57" s="48"/>
      <c r="S57" s="48"/>
      <c r="T57" s="48"/>
      <c r="U57" s="48"/>
    </row>
    <row r="58" spans="1:21" ht="31.5" customHeight="1">
      <c r="B58" s="1161" t="s">
        <v>24</v>
      </c>
      <c r="C58" s="1162"/>
      <c r="D58" s="1167" t="s">
        <v>25</v>
      </c>
      <c r="E58" s="1168"/>
      <c r="F58" s="1168"/>
      <c r="G58" s="1168"/>
      <c r="H58" s="1168"/>
      <c r="I58" s="1168"/>
      <c r="J58" s="1169"/>
      <c r="K58" s="83"/>
      <c r="L58" s="84"/>
      <c r="M58" s="84"/>
      <c r="N58" s="84"/>
      <c r="O58" s="85"/>
    </row>
    <row r="59" spans="1:21" ht="31.5" customHeight="1">
      <c r="B59" s="1163"/>
      <c r="C59" s="1164"/>
      <c r="D59" s="1170" t="s">
        <v>26</v>
      </c>
      <c r="E59" s="1171"/>
      <c r="F59" s="1171"/>
      <c r="G59" s="1171"/>
      <c r="H59" s="1171"/>
      <c r="I59" s="1171"/>
      <c r="J59" s="1172"/>
      <c r="K59" s="86"/>
      <c r="L59" s="87"/>
      <c r="M59" s="87"/>
      <c r="N59" s="87"/>
      <c r="O59" s="88"/>
    </row>
    <row r="60" spans="1:21" ht="31.5" customHeight="1" thickBot="1">
      <c r="B60" s="1165"/>
      <c r="C60" s="1166"/>
      <c r="D60" s="1173" t="s">
        <v>27</v>
      </c>
      <c r="E60" s="1174"/>
      <c r="F60" s="1174"/>
      <c r="G60" s="1174"/>
      <c r="H60" s="1174"/>
      <c r="I60" s="1174"/>
      <c r="J60" s="1175"/>
      <c r="K60" s="89"/>
      <c r="L60" s="90"/>
      <c r="M60" s="90"/>
      <c r="N60" s="90"/>
      <c r="O60" s="91"/>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UT4EqvFBMUA+ViSHJZnDOvHK3v7Lk34+CM/o3BgKWU9okWKE7yCYN6f2M0Rk7pNuQzNP7r9Wf9chhExd6dD4A==" saltValue="6KmeFgpw1NEjkv3kvXRkI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37" zoomScaleSheetLayoutView="100" workbookViewId="0"/>
  </sheetViews>
  <sheetFormatPr defaultColWidth="0" defaultRowHeight="13.5" customHeight="1" zeroHeight="1"/>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530</v>
      </c>
      <c r="J40" s="103" t="s">
        <v>531</v>
      </c>
      <c r="K40" s="103" t="s">
        <v>532</v>
      </c>
      <c r="L40" s="103" t="s">
        <v>533</v>
      </c>
      <c r="M40" s="104" t="s">
        <v>534</v>
      </c>
    </row>
    <row r="41" spans="2:13" ht="27.75" customHeight="1">
      <c r="B41" s="1196" t="s">
        <v>30</v>
      </c>
      <c r="C41" s="1197"/>
      <c r="D41" s="105"/>
      <c r="E41" s="1198" t="s">
        <v>31</v>
      </c>
      <c r="F41" s="1198"/>
      <c r="G41" s="1198"/>
      <c r="H41" s="1199"/>
      <c r="I41" s="355">
        <v>16111</v>
      </c>
      <c r="J41" s="356">
        <v>17990</v>
      </c>
      <c r="K41" s="356">
        <v>24173</v>
      </c>
      <c r="L41" s="356">
        <v>24164</v>
      </c>
      <c r="M41" s="357">
        <v>25357</v>
      </c>
    </row>
    <row r="42" spans="2:13" ht="27.75" customHeight="1">
      <c r="B42" s="1186"/>
      <c r="C42" s="1187"/>
      <c r="D42" s="106"/>
      <c r="E42" s="1190" t="s">
        <v>32</v>
      </c>
      <c r="F42" s="1190"/>
      <c r="G42" s="1190"/>
      <c r="H42" s="1191"/>
      <c r="I42" s="358" t="s">
        <v>492</v>
      </c>
      <c r="J42" s="359" t="s">
        <v>492</v>
      </c>
      <c r="K42" s="359" t="s">
        <v>492</v>
      </c>
      <c r="L42" s="359" t="s">
        <v>492</v>
      </c>
      <c r="M42" s="360" t="s">
        <v>492</v>
      </c>
    </row>
    <row r="43" spans="2:13" ht="27.75" customHeight="1">
      <c r="B43" s="1186"/>
      <c r="C43" s="1187"/>
      <c r="D43" s="106"/>
      <c r="E43" s="1190" t="s">
        <v>33</v>
      </c>
      <c r="F43" s="1190"/>
      <c r="G43" s="1190"/>
      <c r="H43" s="1191"/>
      <c r="I43" s="358">
        <v>1245</v>
      </c>
      <c r="J43" s="359">
        <v>2052</v>
      </c>
      <c r="K43" s="359">
        <v>1408</v>
      </c>
      <c r="L43" s="359">
        <v>1315</v>
      </c>
      <c r="M43" s="360">
        <v>1126</v>
      </c>
    </row>
    <row r="44" spans="2:13" ht="27.75" customHeight="1">
      <c r="B44" s="1186"/>
      <c r="C44" s="1187"/>
      <c r="D44" s="106"/>
      <c r="E44" s="1190" t="s">
        <v>34</v>
      </c>
      <c r="F44" s="1190"/>
      <c r="G44" s="1190"/>
      <c r="H44" s="1191"/>
      <c r="I44" s="358">
        <v>778</v>
      </c>
      <c r="J44" s="359">
        <v>768</v>
      </c>
      <c r="K44" s="359">
        <v>594</v>
      </c>
      <c r="L44" s="359">
        <v>691</v>
      </c>
      <c r="M44" s="360">
        <v>941</v>
      </c>
    </row>
    <row r="45" spans="2:13" ht="27.75" customHeight="1">
      <c r="B45" s="1186"/>
      <c r="C45" s="1187"/>
      <c r="D45" s="106"/>
      <c r="E45" s="1190" t="s">
        <v>35</v>
      </c>
      <c r="F45" s="1190"/>
      <c r="G45" s="1190"/>
      <c r="H45" s="1191"/>
      <c r="I45" s="358">
        <v>2451</v>
      </c>
      <c r="J45" s="359">
        <v>2472</v>
      </c>
      <c r="K45" s="359">
        <v>2438</v>
      </c>
      <c r="L45" s="359">
        <v>2373</v>
      </c>
      <c r="M45" s="360">
        <v>2352</v>
      </c>
    </row>
    <row r="46" spans="2:13" ht="27.75" customHeight="1">
      <c r="B46" s="1186"/>
      <c r="C46" s="1187"/>
      <c r="D46" s="107"/>
      <c r="E46" s="1190" t="s">
        <v>36</v>
      </c>
      <c r="F46" s="1190"/>
      <c r="G46" s="1190"/>
      <c r="H46" s="1191"/>
      <c r="I46" s="358" t="s">
        <v>492</v>
      </c>
      <c r="J46" s="359" t="s">
        <v>492</v>
      </c>
      <c r="K46" s="359" t="s">
        <v>492</v>
      </c>
      <c r="L46" s="359" t="s">
        <v>492</v>
      </c>
      <c r="M46" s="360" t="s">
        <v>492</v>
      </c>
    </row>
    <row r="47" spans="2:13" ht="27.75" customHeight="1">
      <c r="B47" s="1186"/>
      <c r="C47" s="1187"/>
      <c r="D47" s="108"/>
      <c r="E47" s="1200" t="s">
        <v>37</v>
      </c>
      <c r="F47" s="1201"/>
      <c r="G47" s="1201"/>
      <c r="H47" s="1202"/>
      <c r="I47" s="358" t="s">
        <v>492</v>
      </c>
      <c r="J47" s="359" t="s">
        <v>492</v>
      </c>
      <c r="K47" s="359" t="s">
        <v>492</v>
      </c>
      <c r="L47" s="359" t="s">
        <v>492</v>
      </c>
      <c r="M47" s="360" t="s">
        <v>492</v>
      </c>
    </row>
    <row r="48" spans="2:13" ht="27.75" customHeight="1">
      <c r="B48" s="1186"/>
      <c r="C48" s="1187"/>
      <c r="D48" s="106"/>
      <c r="E48" s="1190" t="s">
        <v>38</v>
      </c>
      <c r="F48" s="1190"/>
      <c r="G48" s="1190"/>
      <c r="H48" s="1191"/>
      <c r="I48" s="358" t="s">
        <v>492</v>
      </c>
      <c r="J48" s="359" t="s">
        <v>492</v>
      </c>
      <c r="K48" s="359" t="s">
        <v>492</v>
      </c>
      <c r="L48" s="359" t="s">
        <v>492</v>
      </c>
      <c r="M48" s="360" t="s">
        <v>492</v>
      </c>
    </row>
    <row r="49" spans="2:13" ht="27.75" customHeight="1">
      <c r="B49" s="1188"/>
      <c r="C49" s="1189"/>
      <c r="D49" s="106"/>
      <c r="E49" s="1190" t="s">
        <v>39</v>
      </c>
      <c r="F49" s="1190"/>
      <c r="G49" s="1190"/>
      <c r="H49" s="1191"/>
      <c r="I49" s="358" t="s">
        <v>492</v>
      </c>
      <c r="J49" s="359" t="s">
        <v>492</v>
      </c>
      <c r="K49" s="359" t="s">
        <v>492</v>
      </c>
      <c r="L49" s="359" t="s">
        <v>492</v>
      </c>
      <c r="M49" s="360" t="s">
        <v>492</v>
      </c>
    </row>
    <row r="50" spans="2:13" ht="27.75" customHeight="1">
      <c r="B50" s="1184" t="s">
        <v>40</v>
      </c>
      <c r="C50" s="1185"/>
      <c r="D50" s="109"/>
      <c r="E50" s="1190" t="s">
        <v>41</v>
      </c>
      <c r="F50" s="1190"/>
      <c r="G50" s="1190"/>
      <c r="H50" s="1191"/>
      <c r="I50" s="358">
        <v>1842</v>
      </c>
      <c r="J50" s="359">
        <v>4277</v>
      </c>
      <c r="K50" s="359">
        <v>5640</v>
      </c>
      <c r="L50" s="359">
        <v>5720</v>
      </c>
      <c r="M50" s="360">
        <v>6384</v>
      </c>
    </row>
    <row r="51" spans="2:13" ht="27.75" customHeight="1">
      <c r="B51" s="1186"/>
      <c r="C51" s="1187"/>
      <c r="D51" s="106"/>
      <c r="E51" s="1190" t="s">
        <v>42</v>
      </c>
      <c r="F51" s="1190"/>
      <c r="G51" s="1190"/>
      <c r="H51" s="1191"/>
      <c r="I51" s="358">
        <v>1797</v>
      </c>
      <c r="J51" s="359">
        <v>1694</v>
      </c>
      <c r="K51" s="359">
        <v>1274</v>
      </c>
      <c r="L51" s="359">
        <v>1698</v>
      </c>
      <c r="M51" s="360">
        <v>2422</v>
      </c>
    </row>
    <row r="52" spans="2:13" ht="27.75" customHeight="1">
      <c r="B52" s="1188"/>
      <c r="C52" s="1189"/>
      <c r="D52" s="106"/>
      <c r="E52" s="1190" t="s">
        <v>43</v>
      </c>
      <c r="F52" s="1190"/>
      <c r="G52" s="1190"/>
      <c r="H52" s="1191"/>
      <c r="I52" s="358">
        <v>11995</v>
      </c>
      <c r="J52" s="359">
        <v>14349</v>
      </c>
      <c r="K52" s="359">
        <v>19646</v>
      </c>
      <c r="L52" s="359">
        <v>19852</v>
      </c>
      <c r="M52" s="360">
        <v>20244</v>
      </c>
    </row>
    <row r="53" spans="2:13" ht="27.75" customHeight="1" thickBot="1">
      <c r="B53" s="1192" t="s">
        <v>19</v>
      </c>
      <c r="C53" s="1193"/>
      <c r="D53" s="110"/>
      <c r="E53" s="1194" t="s">
        <v>44</v>
      </c>
      <c r="F53" s="1194"/>
      <c r="G53" s="1194"/>
      <c r="H53" s="1195"/>
      <c r="I53" s="361">
        <v>4950</v>
      </c>
      <c r="J53" s="362">
        <v>2962</v>
      </c>
      <c r="K53" s="362">
        <v>2055</v>
      </c>
      <c r="L53" s="362">
        <v>1272</v>
      </c>
      <c r="M53" s="363">
        <v>727</v>
      </c>
    </row>
    <row r="54" spans="2:13" ht="27.75" customHeight="1">
      <c r="B54" s="111"/>
      <c r="C54" s="112"/>
      <c r="D54" s="112"/>
      <c r="E54" s="113"/>
      <c r="F54" s="113"/>
      <c r="G54" s="113"/>
      <c r="H54" s="113"/>
      <c r="I54" s="114"/>
      <c r="J54" s="114"/>
      <c r="K54" s="114"/>
      <c r="L54" s="114"/>
      <c r="M54" s="114"/>
    </row>
    <row r="55" spans="2:13" ht="13"/>
  </sheetData>
  <sheetProtection algorithmName="SHA-512" hashValue="bE5ZpxIvyoc7WuMkbuVMezAw3J+a/zaTT9NcQ593AUmVl6xsa232L9TC2+wNKpllRp2CJPLzd87fu8z86eOXjg==" saltValue="U8yufMjhT/dI2nxDskpJ0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31" zoomScale="70" zoomScaleNormal="70" zoomScaleSheetLayoutView="100" workbookViewId="0"/>
  </sheetViews>
  <sheetFormatPr defaultColWidth="0" defaultRowHeight="13.5" customHeight="1" zeroHeight="1"/>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532</v>
      </c>
      <c r="G54" s="119" t="s">
        <v>533</v>
      </c>
      <c r="H54" s="120" t="s">
        <v>534</v>
      </c>
    </row>
    <row r="55" spans="2:8" ht="52.5" customHeight="1">
      <c r="B55" s="121"/>
      <c r="C55" s="1211" t="s">
        <v>46</v>
      </c>
      <c r="D55" s="1211"/>
      <c r="E55" s="1212"/>
      <c r="F55" s="122">
        <v>600</v>
      </c>
      <c r="G55" s="122">
        <v>740</v>
      </c>
      <c r="H55" s="123">
        <v>955</v>
      </c>
    </row>
    <row r="56" spans="2:8" ht="52.5" customHeight="1">
      <c r="B56" s="124"/>
      <c r="C56" s="1213" t="s">
        <v>47</v>
      </c>
      <c r="D56" s="1213"/>
      <c r="E56" s="1214"/>
      <c r="F56" s="125">
        <v>2629</v>
      </c>
      <c r="G56" s="125">
        <v>2618</v>
      </c>
      <c r="H56" s="126">
        <v>2889</v>
      </c>
    </row>
    <row r="57" spans="2:8" ht="53.25" customHeight="1">
      <c r="B57" s="124"/>
      <c r="C57" s="1215" t="s">
        <v>48</v>
      </c>
      <c r="D57" s="1215"/>
      <c r="E57" s="1216"/>
      <c r="F57" s="127">
        <v>1768</v>
      </c>
      <c r="G57" s="127">
        <v>1733</v>
      </c>
      <c r="H57" s="128">
        <v>1786</v>
      </c>
    </row>
    <row r="58" spans="2:8" ht="45.75" customHeight="1">
      <c r="B58" s="129"/>
      <c r="C58" s="1203" t="s">
        <v>561</v>
      </c>
      <c r="D58" s="1204"/>
      <c r="E58" s="1205"/>
      <c r="F58" s="130">
        <v>817</v>
      </c>
      <c r="G58" s="130">
        <v>820</v>
      </c>
      <c r="H58" s="131">
        <v>904</v>
      </c>
    </row>
    <row r="59" spans="2:8" ht="45.75" customHeight="1">
      <c r="B59" s="129"/>
      <c r="C59" s="1203" t="s">
        <v>565</v>
      </c>
      <c r="D59" s="1204"/>
      <c r="E59" s="1205"/>
      <c r="F59" s="130">
        <v>677</v>
      </c>
      <c r="G59" s="130">
        <v>643</v>
      </c>
      <c r="H59" s="131">
        <v>609</v>
      </c>
    </row>
    <row r="60" spans="2:8" ht="45.75" customHeight="1">
      <c r="B60" s="129"/>
      <c r="C60" s="1203" t="s">
        <v>562</v>
      </c>
      <c r="D60" s="1204"/>
      <c r="E60" s="1205"/>
      <c r="F60" s="130">
        <v>179</v>
      </c>
      <c r="G60" s="130">
        <v>179</v>
      </c>
      <c r="H60" s="131">
        <v>179</v>
      </c>
    </row>
    <row r="61" spans="2:8" ht="45.75" customHeight="1">
      <c r="B61" s="129"/>
      <c r="C61" s="1203" t="s">
        <v>563</v>
      </c>
      <c r="D61" s="1204"/>
      <c r="E61" s="1205"/>
      <c r="F61" s="130">
        <v>49</v>
      </c>
      <c r="G61" s="130">
        <v>51</v>
      </c>
      <c r="H61" s="131">
        <v>52</v>
      </c>
    </row>
    <row r="62" spans="2:8" ht="45.75" customHeight="1" thickBot="1">
      <c r="B62" s="132"/>
      <c r="C62" s="1206" t="s">
        <v>564</v>
      </c>
      <c r="D62" s="1207"/>
      <c r="E62" s="1208"/>
      <c r="F62" s="133">
        <v>20</v>
      </c>
      <c r="G62" s="133">
        <v>20</v>
      </c>
      <c r="H62" s="134">
        <v>20</v>
      </c>
    </row>
    <row r="63" spans="2:8" ht="52.5" customHeight="1" thickBot="1">
      <c r="B63" s="135"/>
      <c r="C63" s="1209" t="s">
        <v>49</v>
      </c>
      <c r="D63" s="1209"/>
      <c r="E63" s="1210"/>
      <c r="F63" s="136">
        <v>4998</v>
      </c>
      <c r="G63" s="136">
        <v>5091</v>
      </c>
      <c r="H63" s="137">
        <v>5630</v>
      </c>
    </row>
    <row r="64" spans="2:8" ht="13"/>
  </sheetData>
  <sheetProtection algorithmName="SHA-512" hashValue="B7ozPaCvAtSLZeAHjYLvGXTQutqkOMeLNzjfZHHG9VtWQmUpnhOTStOOwJB4M6Zr+HPQw5qVx88oYjkMpLHFuw==" saltValue="+jKZtFZ/HQPMKQ4H7DeQ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cols>
    <col min="1" max="1" width="45.90625" style="144" customWidth="1"/>
    <col min="2" max="8" width="13.36328125" style="144" customWidth="1"/>
    <col min="9" max="16384" width="11.08984375" style="144"/>
  </cols>
  <sheetData>
    <row r="1" spans="1:8">
      <c r="A1" s="138"/>
      <c r="B1" s="139"/>
      <c r="C1" s="140"/>
      <c r="D1" s="141"/>
      <c r="E1" s="142"/>
      <c r="F1" s="142"/>
      <c r="G1" s="142"/>
      <c r="H1" s="143"/>
    </row>
    <row r="2" spans="1:8">
      <c r="A2" s="145"/>
      <c r="B2" s="146"/>
      <c r="C2" s="147"/>
      <c r="D2" s="148" t="s">
        <v>50</v>
      </c>
      <c r="E2" s="149"/>
      <c r="F2" s="150" t="s">
        <v>529</v>
      </c>
      <c r="G2" s="151"/>
      <c r="H2" s="152"/>
    </row>
    <row r="3" spans="1:8">
      <c r="A3" s="148" t="s">
        <v>522</v>
      </c>
      <c r="B3" s="153"/>
      <c r="C3" s="154"/>
      <c r="D3" s="155">
        <v>108729</v>
      </c>
      <c r="E3" s="156"/>
      <c r="F3" s="157">
        <v>79288</v>
      </c>
      <c r="G3" s="158"/>
      <c r="H3" s="159"/>
    </row>
    <row r="4" spans="1:8">
      <c r="A4" s="160"/>
      <c r="B4" s="161"/>
      <c r="C4" s="162"/>
      <c r="D4" s="163">
        <v>73602</v>
      </c>
      <c r="E4" s="164"/>
      <c r="F4" s="165">
        <v>41870</v>
      </c>
      <c r="G4" s="166"/>
      <c r="H4" s="167"/>
    </row>
    <row r="5" spans="1:8">
      <c r="A5" s="148" t="s">
        <v>524</v>
      </c>
      <c r="B5" s="153"/>
      <c r="C5" s="154"/>
      <c r="D5" s="155">
        <v>22742</v>
      </c>
      <c r="E5" s="156"/>
      <c r="F5" s="157">
        <v>84962</v>
      </c>
      <c r="G5" s="158"/>
      <c r="H5" s="159"/>
    </row>
    <row r="6" spans="1:8">
      <c r="A6" s="160"/>
      <c r="B6" s="161"/>
      <c r="C6" s="162"/>
      <c r="D6" s="163">
        <v>11324</v>
      </c>
      <c r="E6" s="164"/>
      <c r="F6" s="165">
        <v>42793</v>
      </c>
      <c r="G6" s="166"/>
      <c r="H6" s="167"/>
    </row>
    <row r="7" spans="1:8">
      <c r="A7" s="148" t="s">
        <v>525</v>
      </c>
      <c r="B7" s="153"/>
      <c r="C7" s="154"/>
      <c r="D7" s="155">
        <v>140333</v>
      </c>
      <c r="E7" s="156"/>
      <c r="F7" s="157">
        <v>71279</v>
      </c>
      <c r="G7" s="158"/>
      <c r="H7" s="159"/>
    </row>
    <row r="8" spans="1:8">
      <c r="A8" s="160"/>
      <c r="B8" s="161"/>
      <c r="C8" s="162"/>
      <c r="D8" s="163">
        <v>114374</v>
      </c>
      <c r="E8" s="164"/>
      <c r="F8" s="165">
        <v>36731</v>
      </c>
      <c r="G8" s="166"/>
      <c r="H8" s="167"/>
    </row>
    <row r="9" spans="1:8">
      <c r="A9" s="148" t="s">
        <v>526</v>
      </c>
      <c r="B9" s="153"/>
      <c r="C9" s="154"/>
      <c r="D9" s="155">
        <v>65115</v>
      </c>
      <c r="E9" s="156"/>
      <c r="F9" s="157">
        <v>74994</v>
      </c>
      <c r="G9" s="158"/>
      <c r="H9" s="159"/>
    </row>
    <row r="10" spans="1:8">
      <c r="A10" s="160"/>
      <c r="B10" s="161"/>
      <c r="C10" s="162"/>
      <c r="D10" s="163">
        <v>43781</v>
      </c>
      <c r="E10" s="164"/>
      <c r="F10" s="165">
        <v>36188</v>
      </c>
      <c r="G10" s="166"/>
      <c r="H10" s="167"/>
    </row>
    <row r="11" spans="1:8">
      <c r="A11" s="148" t="s">
        <v>527</v>
      </c>
      <c r="B11" s="153"/>
      <c r="C11" s="154"/>
      <c r="D11" s="155">
        <v>164292</v>
      </c>
      <c r="E11" s="156"/>
      <c r="F11" s="157">
        <v>71849</v>
      </c>
      <c r="G11" s="158"/>
      <c r="H11" s="159"/>
    </row>
    <row r="12" spans="1:8">
      <c r="A12" s="160"/>
      <c r="B12" s="161"/>
      <c r="C12" s="168"/>
      <c r="D12" s="163">
        <v>40958</v>
      </c>
      <c r="E12" s="164"/>
      <c r="F12" s="165">
        <v>36144</v>
      </c>
      <c r="G12" s="166"/>
      <c r="H12" s="167"/>
    </row>
    <row r="13" spans="1:8">
      <c r="A13" s="148"/>
      <c r="B13" s="153"/>
      <c r="C13" s="169"/>
      <c r="D13" s="170">
        <v>100242</v>
      </c>
      <c r="E13" s="171"/>
      <c r="F13" s="172">
        <v>76474</v>
      </c>
      <c r="G13" s="173"/>
      <c r="H13" s="159"/>
    </row>
    <row r="14" spans="1:8">
      <c r="A14" s="160"/>
      <c r="B14" s="161"/>
      <c r="C14" s="162"/>
      <c r="D14" s="163">
        <v>56808</v>
      </c>
      <c r="E14" s="164"/>
      <c r="F14" s="165">
        <v>38745</v>
      </c>
      <c r="G14" s="166"/>
      <c r="H14" s="167"/>
    </row>
    <row r="17" spans="1:11">
      <c r="A17" s="144" t="s">
        <v>51</v>
      </c>
    </row>
    <row r="18" spans="1:11">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c r="A19" s="174" t="s">
        <v>52</v>
      </c>
      <c r="B19" s="174">
        <f>ROUND(VALUE(SUBSTITUTE(実質収支比率等に係る経年分析!F$48,"▲","-")),2)</f>
        <v>3.62</v>
      </c>
      <c r="C19" s="174">
        <f>ROUND(VALUE(SUBSTITUTE(実質収支比率等に係る経年分析!G$48,"▲","-")),2)</f>
        <v>13.2</v>
      </c>
      <c r="D19" s="174">
        <f>ROUND(VALUE(SUBSTITUTE(実質収支比率等に係る経年分析!H$48,"▲","-")),2)</f>
        <v>3.34</v>
      </c>
      <c r="E19" s="174">
        <f>ROUND(VALUE(SUBSTITUTE(実質収支比率等に係る経年分析!I$48,"▲","-")),2)</f>
        <v>10.51</v>
      </c>
      <c r="F19" s="174">
        <f>ROUND(VALUE(SUBSTITUTE(実質収支比率等に係る経年分析!J$48,"▲","-")),2)</f>
        <v>13.27</v>
      </c>
    </row>
    <row r="20" spans="1:11">
      <c r="A20" s="174" t="s">
        <v>53</v>
      </c>
      <c r="B20" s="174">
        <f>ROUND(VALUE(SUBSTITUTE(実質収支比率等に係る経年分析!F$47,"▲","-")),2)</f>
        <v>1.66</v>
      </c>
      <c r="C20" s="174">
        <f>ROUND(VALUE(SUBSTITUTE(実質収支比率等に係る経年分析!G$47,"▲","-")),2)</f>
        <v>2.21</v>
      </c>
      <c r="D20" s="174">
        <f>ROUND(VALUE(SUBSTITUTE(実質収支比率等に係る経年分析!H$47,"▲","-")),2)</f>
        <v>6.4</v>
      </c>
      <c r="E20" s="174">
        <f>ROUND(VALUE(SUBSTITUTE(実質収支比率等に係る経年分析!I$47,"▲","-")),2)</f>
        <v>8.1</v>
      </c>
      <c r="F20" s="174">
        <f>ROUND(VALUE(SUBSTITUTE(実質収支比率等に係る経年分析!J$47,"▲","-")),2)</f>
        <v>10.35</v>
      </c>
    </row>
    <row r="21" spans="1:11">
      <c r="A21" s="174" t="s">
        <v>54</v>
      </c>
      <c r="B21" s="174">
        <f>IF(ISNUMBER(VALUE(SUBSTITUTE(実質収支比率等に係る経年分析!F$49,"▲","-"))),ROUND(VALUE(SUBSTITUTE(実質収支比率等に係る経年分析!F$49,"▲","-")),2),NA())</f>
        <v>-2.87</v>
      </c>
      <c r="C21" s="174">
        <f>IF(ISNUMBER(VALUE(SUBSTITUTE(実質収支比率等に係る経年分析!G$49,"▲","-"))),ROUND(VALUE(SUBSTITUTE(実質収支比率等に係る経年分析!G$49,"▲","-")),2),NA())</f>
        <v>10.26</v>
      </c>
      <c r="D21" s="174">
        <f>IF(ISNUMBER(VALUE(SUBSTITUTE(実質収支比率等に係る経年分析!H$49,"▲","-"))),ROUND(VALUE(SUBSTITUTE(実質収支比率等に係る経年分析!H$49,"▲","-")),2),NA())</f>
        <v>-5.15</v>
      </c>
      <c r="E21" s="174">
        <f>IF(ISNUMBER(VALUE(SUBSTITUTE(実質収支比率等に係る経年分析!I$49,"▲","-"))),ROUND(VALUE(SUBSTITUTE(実質収支比率等に係る経年分析!I$49,"▲","-")),2),NA())</f>
        <v>8.61</v>
      </c>
      <c r="F21" s="174">
        <f>IF(ISNUMBER(VALUE(SUBSTITUTE(実質収支比率等に係る経年分析!J$49,"▲","-"))),ROUND(VALUE(SUBSTITUTE(実質収支比率等に係る経年分析!J$49,"▲","-")),2),NA())</f>
        <v>5.2</v>
      </c>
    </row>
    <row r="24" spans="1:11">
      <c r="A24" s="144" t="s">
        <v>55</v>
      </c>
    </row>
    <row r="25" spans="1:11">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c r="A26" s="175"/>
      <c r="B26" s="175" t="s">
        <v>56</v>
      </c>
      <c r="C26" s="175" t="s">
        <v>57</v>
      </c>
      <c r="D26" s="175" t="s">
        <v>56</v>
      </c>
      <c r="E26" s="175" t="s">
        <v>57</v>
      </c>
      <c r="F26" s="175" t="s">
        <v>56</v>
      </c>
      <c r="G26" s="175" t="s">
        <v>57</v>
      </c>
      <c r="H26" s="175" t="s">
        <v>56</v>
      </c>
      <c r="I26" s="175" t="s">
        <v>57</v>
      </c>
      <c r="J26" s="175" t="s">
        <v>56</v>
      </c>
      <c r="K26" s="175" t="s">
        <v>57</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str">
        <f>IF(連結実質赤字比率に係る赤字・黒字の構成分析!C$41="",NA(),連結実質赤字比率に係る赤字・黒字の構成分析!C$41)</f>
        <v>人吉球磨交通体系整備特別会計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0.13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0.08</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0.12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0.15</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0.16</v>
      </c>
    </row>
    <row r="31" spans="1:11">
      <c r="A31" s="175" t="str">
        <f>IF(連結実質赤字比率に係る赤字・黒字の構成分析!C$39="",NA(),連結実質赤字比率に係る赤字・黒字の構成分析!C$39)</f>
        <v>介護保険特別会計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2.3199999999999998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1.48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3.27</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4.25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3.33</v>
      </c>
    </row>
    <row r="32" spans="1:11">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3.03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3.78</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2.6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3.69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3.67</v>
      </c>
    </row>
    <row r="33" spans="1:16">
      <c r="A33" s="175" t="str">
        <f>IF(連結実質赤字比率に係る赤字・黒字の構成分析!C$37="",NA(),連結実質赤字比率に係る赤字・黒字の構成分析!C$37)</f>
        <v>公共下水道事業特別会計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2.68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1.06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4.82</v>
      </c>
    </row>
    <row r="34" spans="1:16">
      <c r="A34" s="175" t="str">
        <f>IF(連結実質赤字比率に係る赤字・黒字の構成分析!C$36="",NA(),連結実質赤字比率に係る赤字・黒字の構成分析!C$36)</f>
        <v>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8.6999999999999993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8.9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8.4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8.19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7.58</v>
      </c>
    </row>
    <row r="35" spans="1:16">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3.61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13.2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3.33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13.38</v>
      </c>
    </row>
    <row r="36" spans="1:16">
      <c r="A36" s="175" t="str">
        <f>IF(連結実質赤字比率に係る赤字・黒字の構成分析!C$34="",NA(),連結実質赤字比率に係る赤字・黒字の構成分析!C$34)</f>
        <v>公共用地先行取得事業特別会計</v>
      </c>
      <c r="B36" s="175" t="e">
        <f>IF(ROUND(VALUE(SUBSTITUTE(連結実質赤字比率に係る赤字・黒字の構成分析!F$34,"▲", "-")), 2) &lt; 0, ABS(ROUND(VALUE(SUBSTITUTE(連結実質赤字比率に係る赤字・黒字の構成分析!F$34,"▲", "-")), 2)), NA())</f>
        <v>#VALUE!</v>
      </c>
      <c r="C36" s="175" t="e">
        <f>IF(ROUND(VALUE(SUBSTITUTE(連結実質赤字比率に係る赤字・黒字の構成分析!F$34,"▲", "-")), 2) &gt;= 0, ABS(ROUND(VALUE(SUBSTITUTE(連結実質赤字比率に係る赤字・黒字の構成分析!F$34,"▲", "-")), 2)), NA())</f>
        <v>#VALUE!</v>
      </c>
      <c r="D36" s="175" t="e">
        <f>IF(ROUND(VALUE(SUBSTITUTE(連結実質赤字比率に係る赤字・黒字の構成分析!G$34,"▲", "-")), 2) &lt; 0, ABS(ROUND(VALUE(SUBSTITUTE(連結実質赤字比率に係る赤字・黒字の構成分析!G$34,"▲", "-")), 2)), NA())</f>
        <v>#VALUE!</v>
      </c>
      <c r="E36" s="175" t="e">
        <f>IF(ROUND(VALUE(SUBSTITUTE(連結実質赤字比率に係る赤字・黒字の構成分析!G$34,"▲", "-")), 2) &gt;= 0, ABS(ROUND(VALUE(SUBSTITUTE(連結実質赤字比率に係る赤字・黒字の構成分析!G$34,"▲", "-")), 2)), NA())</f>
        <v>#VALUE!</v>
      </c>
      <c r="F36" s="175" t="e">
        <f>IF(ROUND(VALUE(SUBSTITUTE(連結実質赤字比率に係る赤字・黒字の構成分析!H$34,"▲", "-")), 2) &lt; 0, ABS(ROUND(VALUE(SUBSTITUTE(連結実質赤字比率に係る赤字・黒字の構成分析!H$34,"▲", "-")), 2)), NA())</f>
        <v>#VALUE!</v>
      </c>
      <c r="G36" s="175" t="e">
        <f>IF(ROUND(VALUE(SUBSTITUTE(連結実質赤字比率に係る赤字・黒字の構成分析!H$34,"▲", "-")), 2) &gt;= 0, ABS(ROUND(VALUE(SUBSTITUTE(連結実質赤字比率に係る赤字・黒字の構成分析!H$34,"▲", "-")), 2)), NA())</f>
        <v>#VALUE!</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v>
      </c>
      <c r="J36" s="175">
        <f>IF(ROUND(VALUE(SUBSTITUTE(連結実質赤字比率に係る赤字・黒字の構成分析!J$34,"▲", "-")), 2) &lt; 0, ABS(ROUND(VALUE(SUBSTITUTE(連結実質赤字比率に係る赤字・黒字の構成分析!J$34,"▲", "-")), 2)), NA())</f>
        <v>0.11</v>
      </c>
      <c r="K36" s="175" t="e">
        <f>IF(ROUND(VALUE(SUBSTITUTE(連結実質赤字比率に係る赤字・黒字の構成分析!J$34,"▲", "-")), 2) &gt;= 0, ABS(ROUND(VALUE(SUBSTITUTE(連結実質赤字比率に係る赤字・黒字の構成分析!J$34,"▲", "-")), 2)), NA())</f>
        <v>#N/A</v>
      </c>
    </row>
    <row r="39" spans="1:16">
      <c r="A39" s="144" t="s">
        <v>58</v>
      </c>
    </row>
    <row r="40" spans="1:16">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c r="A42" s="176" t="s">
        <v>61</v>
      </c>
      <c r="B42" s="176"/>
      <c r="C42" s="176"/>
      <c r="D42" s="176">
        <f>'実質公債費比率（分子）の構造'!K$52</f>
        <v>1389</v>
      </c>
      <c r="E42" s="176"/>
      <c r="F42" s="176"/>
      <c r="G42" s="176">
        <f>'実質公債費比率（分子）の構造'!L$52</f>
        <v>1380</v>
      </c>
      <c r="H42" s="176"/>
      <c r="I42" s="176"/>
      <c r="J42" s="176">
        <f>'実質公債費比率（分子）の構造'!M$52</f>
        <v>1317</v>
      </c>
      <c r="K42" s="176"/>
      <c r="L42" s="176"/>
      <c r="M42" s="176">
        <f>'実質公債費比率（分子）の構造'!N$52</f>
        <v>1772</v>
      </c>
      <c r="N42" s="176"/>
      <c r="O42" s="176"/>
      <c r="P42" s="176">
        <f>'実質公債費比率（分子）の構造'!O$52</f>
        <v>2058</v>
      </c>
    </row>
    <row r="43" spans="1:16">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c r="A45" s="176" t="s">
        <v>63</v>
      </c>
      <c r="B45" s="176">
        <f>'実質公債費比率（分子）の構造'!K$49</f>
        <v>233</v>
      </c>
      <c r="C45" s="176"/>
      <c r="D45" s="176"/>
      <c r="E45" s="176">
        <f>'実質公債費比率（分子）の構造'!L$49</f>
        <v>217</v>
      </c>
      <c r="F45" s="176"/>
      <c r="G45" s="176"/>
      <c r="H45" s="176">
        <f>'実質公債費比率（分子）の構造'!M$49</f>
        <v>190</v>
      </c>
      <c r="I45" s="176"/>
      <c r="J45" s="176"/>
      <c r="K45" s="176">
        <f>'実質公債費比率（分子）の構造'!N$49</f>
        <v>111</v>
      </c>
      <c r="L45" s="176"/>
      <c r="M45" s="176"/>
      <c r="N45" s="176">
        <f>'実質公債費比率（分子）の構造'!O$49</f>
        <v>114</v>
      </c>
      <c r="O45" s="176"/>
      <c r="P45" s="176"/>
    </row>
    <row r="46" spans="1:16">
      <c r="A46" s="176" t="s">
        <v>64</v>
      </c>
      <c r="B46" s="176">
        <f>'実質公債費比率（分子）の構造'!K$48</f>
        <v>128</v>
      </c>
      <c r="C46" s="176"/>
      <c r="D46" s="176"/>
      <c r="E46" s="176">
        <f>'実質公債費比率（分子）の構造'!L$48</f>
        <v>189</v>
      </c>
      <c r="F46" s="176"/>
      <c r="G46" s="176"/>
      <c r="H46" s="176">
        <f>'実質公債費比率（分子）の構造'!M$48</f>
        <v>141</v>
      </c>
      <c r="I46" s="176"/>
      <c r="J46" s="176"/>
      <c r="K46" s="176">
        <f>'実質公債費比率（分子）の構造'!N$48</f>
        <v>121</v>
      </c>
      <c r="L46" s="176"/>
      <c r="M46" s="176"/>
      <c r="N46" s="176">
        <f>'実質公債費比率（分子）の構造'!O$48</f>
        <v>144</v>
      </c>
      <c r="O46" s="176"/>
      <c r="P46" s="176"/>
    </row>
    <row r="47" spans="1:16">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66</v>
      </c>
      <c r="B49" s="176">
        <f>'実質公債費比率（分子）の構造'!K$45</f>
        <v>1412</v>
      </c>
      <c r="C49" s="176"/>
      <c r="D49" s="176"/>
      <c r="E49" s="176">
        <f>'実質公債費比率（分子）の構造'!L$45</f>
        <v>1411</v>
      </c>
      <c r="F49" s="176"/>
      <c r="G49" s="176"/>
      <c r="H49" s="176">
        <f>'実質公債費比率（分子）の構造'!M$45</f>
        <v>1524</v>
      </c>
      <c r="I49" s="176"/>
      <c r="J49" s="176"/>
      <c r="K49" s="176">
        <f>'実質公債費比率（分子）の構造'!N$45</f>
        <v>2242</v>
      </c>
      <c r="L49" s="176"/>
      <c r="M49" s="176"/>
      <c r="N49" s="176">
        <f>'実質公債費比率（分子）の構造'!O$45</f>
        <v>2430</v>
      </c>
      <c r="O49" s="176"/>
      <c r="P49" s="176"/>
    </row>
    <row r="50" spans="1:16">
      <c r="A50" s="176" t="s">
        <v>67</v>
      </c>
      <c r="B50" s="176" t="e">
        <f>NA()</f>
        <v>#N/A</v>
      </c>
      <c r="C50" s="176">
        <f>IF(ISNUMBER('実質公債費比率（分子）の構造'!K$53),'実質公債費比率（分子）の構造'!K$53,NA())</f>
        <v>384</v>
      </c>
      <c r="D50" s="176" t="e">
        <f>NA()</f>
        <v>#N/A</v>
      </c>
      <c r="E50" s="176" t="e">
        <f>NA()</f>
        <v>#N/A</v>
      </c>
      <c r="F50" s="176">
        <f>IF(ISNUMBER('実質公債費比率（分子）の構造'!L$53),'実質公債費比率（分子）の構造'!L$53,NA())</f>
        <v>437</v>
      </c>
      <c r="G50" s="176" t="e">
        <f>NA()</f>
        <v>#N/A</v>
      </c>
      <c r="H50" s="176" t="e">
        <f>NA()</f>
        <v>#N/A</v>
      </c>
      <c r="I50" s="176">
        <f>IF(ISNUMBER('実質公債費比率（分子）の構造'!M$53),'実質公債費比率（分子）の構造'!M$53,NA())</f>
        <v>538</v>
      </c>
      <c r="J50" s="176" t="e">
        <f>NA()</f>
        <v>#N/A</v>
      </c>
      <c r="K50" s="176" t="e">
        <f>NA()</f>
        <v>#N/A</v>
      </c>
      <c r="L50" s="176">
        <f>IF(ISNUMBER('実質公債費比率（分子）の構造'!N$53),'実質公債費比率（分子）の構造'!N$53,NA())</f>
        <v>702</v>
      </c>
      <c r="M50" s="176" t="e">
        <f>NA()</f>
        <v>#N/A</v>
      </c>
      <c r="N50" s="176" t="e">
        <f>NA()</f>
        <v>#N/A</v>
      </c>
      <c r="O50" s="176">
        <f>IF(ISNUMBER('実質公債費比率（分子）の構造'!O$53),'実質公債費比率（分子）の構造'!O$53,NA())</f>
        <v>630</v>
      </c>
      <c r="P50" s="176" t="e">
        <f>NA()</f>
        <v>#N/A</v>
      </c>
    </row>
    <row r="53" spans="1:16">
      <c r="A53" s="144" t="s">
        <v>68</v>
      </c>
    </row>
    <row r="54" spans="1:16">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c r="A56" s="175" t="s">
        <v>43</v>
      </c>
      <c r="B56" s="175"/>
      <c r="C56" s="175"/>
      <c r="D56" s="175">
        <f>'将来負担比率（分子）の構造'!I$52</f>
        <v>11995</v>
      </c>
      <c r="E56" s="175"/>
      <c r="F56" s="175"/>
      <c r="G56" s="175">
        <f>'将来負担比率（分子）の構造'!J$52</f>
        <v>14349</v>
      </c>
      <c r="H56" s="175"/>
      <c r="I56" s="175"/>
      <c r="J56" s="175">
        <f>'将来負担比率（分子）の構造'!K$52</f>
        <v>19646</v>
      </c>
      <c r="K56" s="175"/>
      <c r="L56" s="175"/>
      <c r="M56" s="175">
        <f>'将来負担比率（分子）の構造'!L$52</f>
        <v>19852</v>
      </c>
      <c r="N56" s="175"/>
      <c r="O56" s="175"/>
      <c r="P56" s="175">
        <f>'将来負担比率（分子）の構造'!M$52</f>
        <v>20244</v>
      </c>
    </row>
    <row r="57" spans="1:16">
      <c r="A57" s="175" t="s">
        <v>42</v>
      </c>
      <c r="B57" s="175"/>
      <c r="C57" s="175"/>
      <c r="D57" s="175">
        <f>'将来負担比率（分子）の構造'!I$51</f>
        <v>1797</v>
      </c>
      <c r="E57" s="175"/>
      <c r="F57" s="175"/>
      <c r="G57" s="175">
        <f>'将来負担比率（分子）の構造'!J$51</f>
        <v>1694</v>
      </c>
      <c r="H57" s="175"/>
      <c r="I57" s="175"/>
      <c r="J57" s="175">
        <f>'将来負担比率（分子）の構造'!K$51</f>
        <v>1274</v>
      </c>
      <c r="K57" s="175"/>
      <c r="L57" s="175"/>
      <c r="M57" s="175">
        <f>'将来負担比率（分子）の構造'!L$51</f>
        <v>1698</v>
      </c>
      <c r="N57" s="175"/>
      <c r="O57" s="175"/>
      <c r="P57" s="175">
        <f>'将来負担比率（分子）の構造'!M$51</f>
        <v>2422</v>
      </c>
    </row>
    <row r="58" spans="1:16">
      <c r="A58" s="175" t="s">
        <v>41</v>
      </c>
      <c r="B58" s="175"/>
      <c r="C58" s="175"/>
      <c r="D58" s="175">
        <f>'将来負担比率（分子）の構造'!I$50</f>
        <v>1842</v>
      </c>
      <c r="E58" s="175"/>
      <c r="F58" s="175"/>
      <c r="G58" s="175">
        <f>'将来負担比率（分子）の構造'!J$50</f>
        <v>4277</v>
      </c>
      <c r="H58" s="175"/>
      <c r="I58" s="175"/>
      <c r="J58" s="175">
        <f>'将来負担比率（分子）の構造'!K$50</f>
        <v>5640</v>
      </c>
      <c r="K58" s="175"/>
      <c r="L58" s="175"/>
      <c r="M58" s="175">
        <f>'将来負担比率（分子）の構造'!L$50</f>
        <v>5720</v>
      </c>
      <c r="N58" s="175"/>
      <c r="O58" s="175"/>
      <c r="P58" s="175">
        <f>'将来負担比率（分子）の構造'!M$50</f>
        <v>6384</v>
      </c>
    </row>
    <row r="59" spans="1:16">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c r="A62" s="175" t="s">
        <v>35</v>
      </c>
      <c r="B62" s="175">
        <f>'将来負担比率（分子）の構造'!I$45</f>
        <v>2451</v>
      </c>
      <c r="C62" s="175"/>
      <c r="D62" s="175"/>
      <c r="E62" s="175">
        <f>'将来負担比率（分子）の構造'!J$45</f>
        <v>2472</v>
      </c>
      <c r="F62" s="175"/>
      <c r="G62" s="175"/>
      <c r="H62" s="175">
        <f>'将来負担比率（分子）の構造'!K$45</f>
        <v>2438</v>
      </c>
      <c r="I62" s="175"/>
      <c r="J62" s="175"/>
      <c r="K62" s="175">
        <f>'将来負担比率（分子）の構造'!L$45</f>
        <v>2373</v>
      </c>
      <c r="L62" s="175"/>
      <c r="M62" s="175"/>
      <c r="N62" s="175">
        <f>'将来負担比率（分子）の構造'!M$45</f>
        <v>2352</v>
      </c>
      <c r="O62" s="175"/>
      <c r="P62" s="175"/>
    </row>
    <row r="63" spans="1:16">
      <c r="A63" s="175" t="s">
        <v>34</v>
      </c>
      <c r="B63" s="175">
        <f>'将来負担比率（分子）の構造'!I$44</f>
        <v>778</v>
      </c>
      <c r="C63" s="175"/>
      <c r="D63" s="175"/>
      <c r="E63" s="175">
        <f>'将来負担比率（分子）の構造'!J$44</f>
        <v>768</v>
      </c>
      <c r="F63" s="175"/>
      <c r="G63" s="175"/>
      <c r="H63" s="175">
        <f>'将来負担比率（分子）の構造'!K$44</f>
        <v>594</v>
      </c>
      <c r="I63" s="175"/>
      <c r="J63" s="175"/>
      <c r="K63" s="175">
        <f>'将来負担比率（分子）の構造'!L$44</f>
        <v>691</v>
      </c>
      <c r="L63" s="175"/>
      <c r="M63" s="175"/>
      <c r="N63" s="175">
        <f>'将来負担比率（分子）の構造'!M$44</f>
        <v>941</v>
      </c>
      <c r="O63" s="175"/>
      <c r="P63" s="175"/>
    </row>
    <row r="64" spans="1:16">
      <c r="A64" s="175" t="s">
        <v>33</v>
      </c>
      <c r="B64" s="175">
        <f>'将来負担比率（分子）の構造'!I$43</f>
        <v>1245</v>
      </c>
      <c r="C64" s="175"/>
      <c r="D64" s="175"/>
      <c r="E64" s="175">
        <f>'将来負担比率（分子）の構造'!J$43</f>
        <v>2052</v>
      </c>
      <c r="F64" s="175"/>
      <c r="G64" s="175"/>
      <c r="H64" s="175">
        <f>'将来負担比率（分子）の構造'!K$43</f>
        <v>1408</v>
      </c>
      <c r="I64" s="175"/>
      <c r="J64" s="175"/>
      <c r="K64" s="175">
        <f>'将来負担比率（分子）の構造'!L$43</f>
        <v>1315</v>
      </c>
      <c r="L64" s="175"/>
      <c r="M64" s="175"/>
      <c r="N64" s="175">
        <f>'将来負担比率（分子）の構造'!M$43</f>
        <v>1126</v>
      </c>
      <c r="O64" s="175"/>
      <c r="P64" s="175"/>
    </row>
    <row r="65" spans="1:16">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c r="A66" s="175" t="s">
        <v>31</v>
      </c>
      <c r="B66" s="175">
        <f>'将来負担比率（分子）の構造'!I$41</f>
        <v>16111</v>
      </c>
      <c r="C66" s="175"/>
      <c r="D66" s="175"/>
      <c r="E66" s="175">
        <f>'将来負担比率（分子）の構造'!J$41</f>
        <v>17990</v>
      </c>
      <c r="F66" s="175"/>
      <c r="G66" s="175"/>
      <c r="H66" s="175">
        <f>'将来負担比率（分子）の構造'!K$41</f>
        <v>24173</v>
      </c>
      <c r="I66" s="175"/>
      <c r="J66" s="175"/>
      <c r="K66" s="175">
        <f>'将来負担比率（分子）の構造'!L$41</f>
        <v>24164</v>
      </c>
      <c r="L66" s="175"/>
      <c r="M66" s="175"/>
      <c r="N66" s="175">
        <f>'将来負担比率（分子）の構造'!M$41</f>
        <v>25357</v>
      </c>
      <c r="O66" s="175"/>
      <c r="P66" s="175"/>
    </row>
    <row r="67" spans="1:16">
      <c r="A67" s="175" t="s">
        <v>71</v>
      </c>
      <c r="B67" s="175" t="e">
        <f>NA()</f>
        <v>#N/A</v>
      </c>
      <c r="C67" s="175">
        <f>IF(ISNUMBER('将来負担比率（分子）の構造'!I$53), IF('将来負担比率（分子）の構造'!I$53 &lt; 0, 0, '将来負担比率（分子）の構造'!I$53), NA())</f>
        <v>4950</v>
      </c>
      <c r="D67" s="175" t="e">
        <f>NA()</f>
        <v>#N/A</v>
      </c>
      <c r="E67" s="175" t="e">
        <f>NA()</f>
        <v>#N/A</v>
      </c>
      <c r="F67" s="175">
        <f>IF(ISNUMBER('将来負担比率（分子）の構造'!J$53), IF('将来負担比率（分子）の構造'!J$53 &lt; 0, 0, '将来負担比率（分子）の構造'!J$53), NA())</f>
        <v>2962</v>
      </c>
      <c r="G67" s="175" t="e">
        <f>NA()</f>
        <v>#N/A</v>
      </c>
      <c r="H67" s="175" t="e">
        <f>NA()</f>
        <v>#N/A</v>
      </c>
      <c r="I67" s="175">
        <f>IF(ISNUMBER('将来負担比率（分子）の構造'!K$53), IF('将来負担比率（分子）の構造'!K$53 &lt; 0, 0, '将来負担比率（分子）の構造'!K$53), NA())</f>
        <v>2055</v>
      </c>
      <c r="J67" s="175" t="e">
        <f>NA()</f>
        <v>#N/A</v>
      </c>
      <c r="K67" s="175" t="e">
        <f>NA()</f>
        <v>#N/A</v>
      </c>
      <c r="L67" s="175">
        <f>IF(ISNUMBER('将来負担比率（分子）の構造'!L$53), IF('将来負担比率（分子）の構造'!L$53 &lt; 0, 0, '将来負担比率（分子）の構造'!L$53), NA())</f>
        <v>1272</v>
      </c>
      <c r="M67" s="175" t="e">
        <f>NA()</f>
        <v>#N/A</v>
      </c>
      <c r="N67" s="175" t="e">
        <f>NA()</f>
        <v>#N/A</v>
      </c>
      <c r="O67" s="175">
        <f>IF(ISNUMBER('将来負担比率（分子）の構造'!M$53), IF('将来負担比率（分子）の構造'!M$53 &lt; 0, 0, '将来負担比率（分子）の構造'!M$53), NA())</f>
        <v>727</v>
      </c>
      <c r="P67" s="175" t="e">
        <f>NA()</f>
        <v>#N/A</v>
      </c>
    </row>
    <row r="70" spans="1:16">
      <c r="A70" s="177" t="s">
        <v>72</v>
      </c>
      <c r="B70" s="177"/>
      <c r="C70" s="177"/>
      <c r="D70" s="177"/>
      <c r="E70" s="177"/>
      <c r="F70" s="177"/>
    </row>
    <row r="71" spans="1:16">
      <c r="A71" s="178"/>
      <c r="B71" s="178" t="str">
        <f>基金残高に係る経年分析!F54</f>
        <v>R03</v>
      </c>
      <c r="C71" s="178" t="str">
        <f>基金残高に係る経年分析!G54</f>
        <v>R04</v>
      </c>
      <c r="D71" s="178" t="str">
        <f>基金残高に係る経年分析!H54</f>
        <v>R05</v>
      </c>
    </row>
    <row r="72" spans="1:16">
      <c r="A72" s="178" t="s">
        <v>73</v>
      </c>
      <c r="B72" s="179">
        <f>基金残高に係る経年分析!F55</f>
        <v>600</v>
      </c>
      <c r="C72" s="179">
        <f>基金残高に係る経年分析!G55</f>
        <v>740</v>
      </c>
      <c r="D72" s="179">
        <f>基金残高に係る経年分析!H55</f>
        <v>955</v>
      </c>
    </row>
    <row r="73" spans="1:16">
      <c r="A73" s="178" t="s">
        <v>74</v>
      </c>
      <c r="B73" s="179">
        <f>基金残高に係る経年分析!F56</f>
        <v>2629</v>
      </c>
      <c r="C73" s="179">
        <f>基金残高に係る経年分析!G56</f>
        <v>2618</v>
      </c>
      <c r="D73" s="179">
        <f>基金残高に係る経年分析!H56</f>
        <v>2889</v>
      </c>
    </row>
    <row r="74" spans="1:16">
      <c r="A74" s="178" t="s">
        <v>75</v>
      </c>
      <c r="B74" s="179">
        <f>基金残高に係る経年分析!F57</f>
        <v>1768</v>
      </c>
      <c r="C74" s="179">
        <f>基金残高に係る経年分析!G57</f>
        <v>1733</v>
      </c>
      <c r="D74" s="179">
        <f>基金残高に係る経年分析!H57</f>
        <v>1786</v>
      </c>
    </row>
  </sheetData>
  <sheetProtection algorithmName="SHA-512" hashValue="/7NcBuEGUzOavXEbdaCjTrCcOGaggVPypTJbuWsJNvh1YqyBTW/Eaws4zUI6Rm2vKVe1MbJQkvFKaNM0Sat4iQ==" saltValue="7xiWHFRYpUEtV0DxrenEF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203</v>
      </c>
      <c r="DI1" s="718"/>
      <c r="DJ1" s="718"/>
      <c r="DK1" s="718"/>
      <c r="DL1" s="718"/>
      <c r="DM1" s="718"/>
      <c r="DN1" s="719"/>
      <c r="DO1" s="214"/>
      <c r="DP1" s="717" t="s">
        <v>204</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c r="B5" s="679" t="s">
        <v>216</v>
      </c>
      <c r="C5" s="680"/>
      <c r="D5" s="680"/>
      <c r="E5" s="680"/>
      <c r="F5" s="680"/>
      <c r="G5" s="680"/>
      <c r="H5" s="680"/>
      <c r="I5" s="680"/>
      <c r="J5" s="680"/>
      <c r="K5" s="680"/>
      <c r="L5" s="680"/>
      <c r="M5" s="680"/>
      <c r="N5" s="680"/>
      <c r="O5" s="680"/>
      <c r="P5" s="680"/>
      <c r="Q5" s="681"/>
      <c r="R5" s="676">
        <v>3757601</v>
      </c>
      <c r="S5" s="677"/>
      <c r="T5" s="677"/>
      <c r="U5" s="677"/>
      <c r="V5" s="677"/>
      <c r="W5" s="677"/>
      <c r="X5" s="677"/>
      <c r="Y5" s="702"/>
      <c r="Z5" s="715">
        <v>14.1</v>
      </c>
      <c r="AA5" s="715"/>
      <c r="AB5" s="715"/>
      <c r="AC5" s="715"/>
      <c r="AD5" s="716">
        <v>3584172</v>
      </c>
      <c r="AE5" s="716"/>
      <c r="AF5" s="716"/>
      <c r="AG5" s="716"/>
      <c r="AH5" s="716"/>
      <c r="AI5" s="716"/>
      <c r="AJ5" s="716"/>
      <c r="AK5" s="716"/>
      <c r="AL5" s="703">
        <v>38.6</v>
      </c>
      <c r="AM5" s="685"/>
      <c r="AN5" s="685"/>
      <c r="AO5" s="704"/>
      <c r="AP5" s="679" t="s">
        <v>217</v>
      </c>
      <c r="AQ5" s="680"/>
      <c r="AR5" s="680"/>
      <c r="AS5" s="680"/>
      <c r="AT5" s="680"/>
      <c r="AU5" s="680"/>
      <c r="AV5" s="680"/>
      <c r="AW5" s="680"/>
      <c r="AX5" s="680"/>
      <c r="AY5" s="680"/>
      <c r="AZ5" s="680"/>
      <c r="BA5" s="680"/>
      <c r="BB5" s="680"/>
      <c r="BC5" s="680"/>
      <c r="BD5" s="680"/>
      <c r="BE5" s="680"/>
      <c r="BF5" s="681"/>
      <c r="BG5" s="621">
        <v>3566917</v>
      </c>
      <c r="BH5" s="622"/>
      <c r="BI5" s="622"/>
      <c r="BJ5" s="622"/>
      <c r="BK5" s="622"/>
      <c r="BL5" s="622"/>
      <c r="BM5" s="622"/>
      <c r="BN5" s="623"/>
      <c r="BO5" s="659">
        <v>94.9</v>
      </c>
      <c r="BP5" s="659"/>
      <c r="BQ5" s="659"/>
      <c r="BR5" s="659"/>
      <c r="BS5" s="660">
        <v>61029</v>
      </c>
      <c r="BT5" s="660"/>
      <c r="BU5" s="660"/>
      <c r="BV5" s="660"/>
      <c r="BW5" s="660"/>
      <c r="BX5" s="660"/>
      <c r="BY5" s="660"/>
      <c r="BZ5" s="660"/>
      <c r="CA5" s="660"/>
      <c r="CB5" s="695"/>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c r="B6" s="618" t="s">
        <v>221</v>
      </c>
      <c r="C6" s="619"/>
      <c r="D6" s="619"/>
      <c r="E6" s="619"/>
      <c r="F6" s="619"/>
      <c r="G6" s="619"/>
      <c r="H6" s="619"/>
      <c r="I6" s="619"/>
      <c r="J6" s="619"/>
      <c r="K6" s="619"/>
      <c r="L6" s="619"/>
      <c r="M6" s="619"/>
      <c r="N6" s="619"/>
      <c r="O6" s="619"/>
      <c r="P6" s="619"/>
      <c r="Q6" s="620"/>
      <c r="R6" s="621">
        <v>179284</v>
      </c>
      <c r="S6" s="622"/>
      <c r="T6" s="622"/>
      <c r="U6" s="622"/>
      <c r="V6" s="622"/>
      <c r="W6" s="622"/>
      <c r="X6" s="622"/>
      <c r="Y6" s="623"/>
      <c r="Z6" s="659">
        <v>0.7</v>
      </c>
      <c r="AA6" s="659"/>
      <c r="AB6" s="659"/>
      <c r="AC6" s="659"/>
      <c r="AD6" s="660">
        <v>179284</v>
      </c>
      <c r="AE6" s="660"/>
      <c r="AF6" s="660"/>
      <c r="AG6" s="660"/>
      <c r="AH6" s="660"/>
      <c r="AI6" s="660"/>
      <c r="AJ6" s="660"/>
      <c r="AK6" s="660"/>
      <c r="AL6" s="624">
        <v>1.9</v>
      </c>
      <c r="AM6" s="625"/>
      <c r="AN6" s="625"/>
      <c r="AO6" s="661"/>
      <c r="AP6" s="618" t="s">
        <v>222</v>
      </c>
      <c r="AQ6" s="619"/>
      <c r="AR6" s="619"/>
      <c r="AS6" s="619"/>
      <c r="AT6" s="619"/>
      <c r="AU6" s="619"/>
      <c r="AV6" s="619"/>
      <c r="AW6" s="619"/>
      <c r="AX6" s="619"/>
      <c r="AY6" s="619"/>
      <c r="AZ6" s="619"/>
      <c r="BA6" s="619"/>
      <c r="BB6" s="619"/>
      <c r="BC6" s="619"/>
      <c r="BD6" s="619"/>
      <c r="BE6" s="619"/>
      <c r="BF6" s="620"/>
      <c r="BG6" s="621">
        <v>3566917</v>
      </c>
      <c r="BH6" s="622"/>
      <c r="BI6" s="622"/>
      <c r="BJ6" s="622"/>
      <c r="BK6" s="622"/>
      <c r="BL6" s="622"/>
      <c r="BM6" s="622"/>
      <c r="BN6" s="623"/>
      <c r="BO6" s="659">
        <v>94.9</v>
      </c>
      <c r="BP6" s="659"/>
      <c r="BQ6" s="659"/>
      <c r="BR6" s="659"/>
      <c r="BS6" s="660">
        <v>61029</v>
      </c>
      <c r="BT6" s="660"/>
      <c r="BU6" s="660"/>
      <c r="BV6" s="660"/>
      <c r="BW6" s="660"/>
      <c r="BX6" s="660"/>
      <c r="BY6" s="660"/>
      <c r="BZ6" s="660"/>
      <c r="CA6" s="660"/>
      <c r="CB6" s="695"/>
      <c r="CD6" s="679" t="s">
        <v>223</v>
      </c>
      <c r="CE6" s="680"/>
      <c r="CF6" s="680"/>
      <c r="CG6" s="680"/>
      <c r="CH6" s="680"/>
      <c r="CI6" s="680"/>
      <c r="CJ6" s="680"/>
      <c r="CK6" s="680"/>
      <c r="CL6" s="680"/>
      <c r="CM6" s="680"/>
      <c r="CN6" s="680"/>
      <c r="CO6" s="680"/>
      <c r="CP6" s="680"/>
      <c r="CQ6" s="681"/>
      <c r="CR6" s="621">
        <v>170450</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170450</v>
      </c>
      <c r="DR6" s="622"/>
      <c r="DS6" s="622"/>
      <c r="DT6" s="622"/>
      <c r="DU6" s="622"/>
      <c r="DV6" s="622"/>
      <c r="DW6" s="622"/>
      <c r="DX6" s="622"/>
      <c r="DY6" s="622"/>
      <c r="DZ6" s="622"/>
      <c r="EA6" s="622"/>
      <c r="EB6" s="622"/>
      <c r="EC6" s="658"/>
    </row>
    <row r="7" spans="2:143" ht="11.25" customHeight="1">
      <c r="B7" s="618" t="s">
        <v>224</v>
      </c>
      <c r="C7" s="619"/>
      <c r="D7" s="619"/>
      <c r="E7" s="619"/>
      <c r="F7" s="619"/>
      <c r="G7" s="619"/>
      <c r="H7" s="619"/>
      <c r="I7" s="619"/>
      <c r="J7" s="619"/>
      <c r="K7" s="619"/>
      <c r="L7" s="619"/>
      <c r="M7" s="619"/>
      <c r="N7" s="619"/>
      <c r="O7" s="619"/>
      <c r="P7" s="619"/>
      <c r="Q7" s="620"/>
      <c r="R7" s="621">
        <v>705</v>
      </c>
      <c r="S7" s="622"/>
      <c r="T7" s="622"/>
      <c r="U7" s="622"/>
      <c r="V7" s="622"/>
      <c r="W7" s="622"/>
      <c r="X7" s="622"/>
      <c r="Y7" s="623"/>
      <c r="Z7" s="659">
        <v>0</v>
      </c>
      <c r="AA7" s="659"/>
      <c r="AB7" s="659"/>
      <c r="AC7" s="659"/>
      <c r="AD7" s="660">
        <v>705</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1558493</v>
      </c>
      <c r="BH7" s="622"/>
      <c r="BI7" s="622"/>
      <c r="BJ7" s="622"/>
      <c r="BK7" s="622"/>
      <c r="BL7" s="622"/>
      <c r="BM7" s="622"/>
      <c r="BN7" s="623"/>
      <c r="BO7" s="659">
        <v>41.5</v>
      </c>
      <c r="BP7" s="659"/>
      <c r="BQ7" s="659"/>
      <c r="BR7" s="659"/>
      <c r="BS7" s="660">
        <v>61029</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4071810</v>
      </c>
      <c r="CS7" s="622"/>
      <c r="CT7" s="622"/>
      <c r="CU7" s="622"/>
      <c r="CV7" s="622"/>
      <c r="CW7" s="622"/>
      <c r="CX7" s="622"/>
      <c r="CY7" s="623"/>
      <c r="CZ7" s="659">
        <v>16.2</v>
      </c>
      <c r="DA7" s="659"/>
      <c r="DB7" s="659"/>
      <c r="DC7" s="659"/>
      <c r="DD7" s="627">
        <v>273894</v>
      </c>
      <c r="DE7" s="622"/>
      <c r="DF7" s="622"/>
      <c r="DG7" s="622"/>
      <c r="DH7" s="622"/>
      <c r="DI7" s="622"/>
      <c r="DJ7" s="622"/>
      <c r="DK7" s="622"/>
      <c r="DL7" s="622"/>
      <c r="DM7" s="622"/>
      <c r="DN7" s="622"/>
      <c r="DO7" s="622"/>
      <c r="DP7" s="623"/>
      <c r="DQ7" s="627">
        <v>2560237</v>
      </c>
      <c r="DR7" s="622"/>
      <c r="DS7" s="622"/>
      <c r="DT7" s="622"/>
      <c r="DU7" s="622"/>
      <c r="DV7" s="622"/>
      <c r="DW7" s="622"/>
      <c r="DX7" s="622"/>
      <c r="DY7" s="622"/>
      <c r="DZ7" s="622"/>
      <c r="EA7" s="622"/>
      <c r="EB7" s="622"/>
      <c r="EC7" s="658"/>
    </row>
    <row r="8" spans="2:143" ht="11.25" customHeight="1">
      <c r="B8" s="618" t="s">
        <v>227</v>
      </c>
      <c r="C8" s="619"/>
      <c r="D8" s="619"/>
      <c r="E8" s="619"/>
      <c r="F8" s="619"/>
      <c r="G8" s="619"/>
      <c r="H8" s="619"/>
      <c r="I8" s="619"/>
      <c r="J8" s="619"/>
      <c r="K8" s="619"/>
      <c r="L8" s="619"/>
      <c r="M8" s="619"/>
      <c r="N8" s="619"/>
      <c r="O8" s="619"/>
      <c r="P8" s="619"/>
      <c r="Q8" s="620"/>
      <c r="R8" s="621">
        <v>10624</v>
      </c>
      <c r="S8" s="622"/>
      <c r="T8" s="622"/>
      <c r="U8" s="622"/>
      <c r="V8" s="622"/>
      <c r="W8" s="622"/>
      <c r="X8" s="622"/>
      <c r="Y8" s="623"/>
      <c r="Z8" s="659">
        <v>0</v>
      </c>
      <c r="AA8" s="659"/>
      <c r="AB8" s="659"/>
      <c r="AC8" s="659"/>
      <c r="AD8" s="660">
        <v>10624</v>
      </c>
      <c r="AE8" s="660"/>
      <c r="AF8" s="660"/>
      <c r="AG8" s="660"/>
      <c r="AH8" s="660"/>
      <c r="AI8" s="660"/>
      <c r="AJ8" s="660"/>
      <c r="AK8" s="660"/>
      <c r="AL8" s="624">
        <v>0.1</v>
      </c>
      <c r="AM8" s="625"/>
      <c r="AN8" s="625"/>
      <c r="AO8" s="661"/>
      <c r="AP8" s="618" t="s">
        <v>228</v>
      </c>
      <c r="AQ8" s="619"/>
      <c r="AR8" s="619"/>
      <c r="AS8" s="619"/>
      <c r="AT8" s="619"/>
      <c r="AU8" s="619"/>
      <c r="AV8" s="619"/>
      <c r="AW8" s="619"/>
      <c r="AX8" s="619"/>
      <c r="AY8" s="619"/>
      <c r="AZ8" s="619"/>
      <c r="BA8" s="619"/>
      <c r="BB8" s="619"/>
      <c r="BC8" s="619"/>
      <c r="BD8" s="619"/>
      <c r="BE8" s="619"/>
      <c r="BF8" s="620"/>
      <c r="BG8" s="621">
        <v>51790</v>
      </c>
      <c r="BH8" s="622"/>
      <c r="BI8" s="622"/>
      <c r="BJ8" s="622"/>
      <c r="BK8" s="622"/>
      <c r="BL8" s="622"/>
      <c r="BM8" s="622"/>
      <c r="BN8" s="623"/>
      <c r="BO8" s="659">
        <v>1.4</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7575097</v>
      </c>
      <c r="CS8" s="622"/>
      <c r="CT8" s="622"/>
      <c r="CU8" s="622"/>
      <c r="CV8" s="622"/>
      <c r="CW8" s="622"/>
      <c r="CX8" s="622"/>
      <c r="CY8" s="623"/>
      <c r="CZ8" s="659">
        <v>30.1</v>
      </c>
      <c r="DA8" s="659"/>
      <c r="DB8" s="659"/>
      <c r="DC8" s="659"/>
      <c r="DD8" s="627">
        <v>18817</v>
      </c>
      <c r="DE8" s="622"/>
      <c r="DF8" s="622"/>
      <c r="DG8" s="622"/>
      <c r="DH8" s="622"/>
      <c r="DI8" s="622"/>
      <c r="DJ8" s="622"/>
      <c r="DK8" s="622"/>
      <c r="DL8" s="622"/>
      <c r="DM8" s="622"/>
      <c r="DN8" s="622"/>
      <c r="DO8" s="622"/>
      <c r="DP8" s="623"/>
      <c r="DQ8" s="627">
        <v>3824269</v>
      </c>
      <c r="DR8" s="622"/>
      <c r="DS8" s="622"/>
      <c r="DT8" s="622"/>
      <c r="DU8" s="622"/>
      <c r="DV8" s="622"/>
      <c r="DW8" s="622"/>
      <c r="DX8" s="622"/>
      <c r="DY8" s="622"/>
      <c r="DZ8" s="622"/>
      <c r="EA8" s="622"/>
      <c r="EB8" s="622"/>
      <c r="EC8" s="658"/>
    </row>
    <row r="9" spans="2:143" ht="11.25" customHeight="1">
      <c r="B9" s="618" t="s">
        <v>230</v>
      </c>
      <c r="C9" s="619"/>
      <c r="D9" s="619"/>
      <c r="E9" s="619"/>
      <c r="F9" s="619"/>
      <c r="G9" s="619"/>
      <c r="H9" s="619"/>
      <c r="I9" s="619"/>
      <c r="J9" s="619"/>
      <c r="K9" s="619"/>
      <c r="L9" s="619"/>
      <c r="M9" s="619"/>
      <c r="N9" s="619"/>
      <c r="O9" s="619"/>
      <c r="P9" s="619"/>
      <c r="Q9" s="620"/>
      <c r="R9" s="621">
        <v>10848</v>
      </c>
      <c r="S9" s="622"/>
      <c r="T9" s="622"/>
      <c r="U9" s="622"/>
      <c r="V9" s="622"/>
      <c r="W9" s="622"/>
      <c r="X9" s="622"/>
      <c r="Y9" s="623"/>
      <c r="Z9" s="659">
        <v>0</v>
      </c>
      <c r="AA9" s="659"/>
      <c r="AB9" s="659"/>
      <c r="AC9" s="659"/>
      <c r="AD9" s="660">
        <v>10848</v>
      </c>
      <c r="AE9" s="660"/>
      <c r="AF9" s="660"/>
      <c r="AG9" s="660"/>
      <c r="AH9" s="660"/>
      <c r="AI9" s="660"/>
      <c r="AJ9" s="660"/>
      <c r="AK9" s="660"/>
      <c r="AL9" s="624">
        <v>0.1</v>
      </c>
      <c r="AM9" s="625"/>
      <c r="AN9" s="625"/>
      <c r="AO9" s="661"/>
      <c r="AP9" s="618" t="s">
        <v>231</v>
      </c>
      <c r="AQ9" s="619"/>
      <c r="AR9" s="619"/>
      <c r="AS9" s="619"/>
      <c r="AT9" s="619"/>
      <c r="AU9" s="619"/>
      <c r="AV9" s="619"/>
      <c r="AW9" s="619"/>
      <c r="AX9" s="619"/>
      <c r="AY9" s="619"/>
      <c r="AZ9" s="619"/>
      <c r="BA9" s="619"/>
      <c r="BB9" s="619"/>
      <c r="BC9" s="619"/>
      <c r="BD9" s="619"/>
      <c r="BE9" s="619"/>
      <c r="BF9" s="620"/>
      <c r="BG9" s="621">
        <v>1240036</v>
      </c>
      <c r="BH9" s="622"/>
      <c r="BI9" s="622"/>
      <c r="BJ9" s="622"/>
      <c r="BK9" s="622"/>
      <c r="BL9" s="622"/>
      <c r="BM9" s="622"/>
      <c r="BN9" s="623"/>
      <c r="BO9" s="659">
        <v>33</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1170470</v>
      </c>
      <c r="CS9" s="622"/>
      <c r="CT9" s="622"/>
      <c r="CU9" s="622"/>
      <c r="CV9" s="622"/>
      <c r="CW9" s="622"/>
      <c r="CX9" s="622"/>
      <c r="CY9" s="623"/>
      <c r="CZ9" s="659">
        <v>4.5999999999999996</v>
      </c>
      <c r="DA9" s="659"/>
      <c r="DB9" s="659"/>
      <c r="DC9" s="659"/>
      <c r="DD9" s="627">
        <v>11249</v>
      </c>
      <c r="DE9" s="622"/>
      <c r="DF9" s="622"/>
      <c r="DG9" s="622"/>
      <c r="DH9" s="622"/>
      <c r="DI9" s="622"/>
      <c r="DJ9" s="622"/>
      <c r="DK9" s="622"/>
      <c r="DL9" s="622"/>
      <c r="DM9" s="622"/>
      <c r="DN9" s="622"/>
      <c r="DO9" s="622"/>
      <c r="DP9" s="623"/>
      <c r="DQ9" s="627">
        <v>1019610</v>
      </c>
      <c r="DR9" s="622"/>
      <c r="DS9" s="622"/>
      <c r="DT9" s="622"/>
      <c r="DU9" s="622"/>
      <c r="DV9" s="622"/>
      <c r="DW9" s="622"/>
      <c r="DX9" s="622"/>
      <c r="DY9" s="622"/>
      <c r="DZ9" s="622"/>
      <c r="EA9" s="622"/>
      <c r="EB9" s="622"/>
      <c r="EC9" s="658"/>
    </row>
    <row r="10" spans="2:143" ht="11.25" customHeight="1">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126307</v>
      </c>
      <c r="BH10" s="622"/>
      <c r="BI10" s="622"/>
      <c r="BJ10" s="622"/>
      <c r="BK10" s="622"/>
      <c r="BL10" s="622"/>
      <c r="BM10" s="622"/>
      <c r="BN10" s="623"/>
      <c r="BO10" s="659">
        <v>3.4</v>
      </c>
      <c r="BP10" s="659"/>
      <c r="BQ10" s="659"/>
      <c r="BR10" s="659"/>
      <c r="BS10" s="660">
        <v>20934</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v>13670</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13670</v>
      </c>
      <c r="DR10" s="622"/>
      <c r="DS10" s="622"/>
      <c r="DT10" s="622"/>
      <c r="DU10" s="622"/>
      <c r="DV10" s="622"/>
      <c r="DW10" s="622"/>
      <c r="DX10" s="622"/>
      <c r="DY10" s="622"/>
      <c r="DZ10" s="622"/>
      <c r="EA10" s="622"/>
      <c r="EB10" s="622"/>
      <c r="EC10" s="658"/>
    </row>
    <row r="11" spans="2:143" ht="11.25" customHeight="1">
      <c r="B11" s="618" t="s">
        <v>236</v>
      </c>
      <c r="C11" s="619"/>
      <c r="D11" s="619"/>
      <c r="E11" s="619"/>
      <c r="F11" s="619"/>
      <c r="G11" s="619"/>
      <c r="H11" s="619"/>
      <c r="I11" s="619"/>
      <c r="J11" s="619"/>
      <c r="K11" s="619"/>
      <c r="L11" s="619"/>
      <c r="M11" s="619"/>
      <c r="N11" s="619"/>
      <c r="O11" s="619"/>
      <c r="P11" s="619"/>
      <c r="Q11" s="620"/>
      <c r="R11" s="621">
        <v>808225</v>
      </c>
      <c r="S11" s="622"/>
      <c r="T11" s="622"/>
      <c r="U11" s="622"/>
      <c r="V11" s="622"/>
      <c r="W11" s="622"/>
      <c r="X11" s="622"/>
      <c r="Y11" s="623"/>
      <c r="Z11" s="624">
        <v>3</v>
      </c>
      <c r="AA11" s="625"/>
      <c r="AB11" s="625"/>
      <c r="AC11" s="626"/>
      <c r="AD11" s="627">
        <v>808225</v>
      </c>
      <c r="AE11" s="622"/>
      <c r="AF11" s="622"/>
      <c r="AG11" s="622"/>
      <c r="AH11" s="622"/>
      <c r="AI11" s="622"/>
      <c r="AJ11" s="622"/>
      <c r="AK11" s="623"/>
      <c r="AL11" s="624">
        <v>8.6999999999999993</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140360</v>
      </c>
      <c r="BH11" s="622"/>
      <c r="BI11" s="622"/>
      <c r="BJ11" s="622"/>
      <c r="BK11" s="622"/>
      <c r="BL11" s="622"/>
      <c r="BM11" s="622"/>
      <c r="BN11" s="623"/>
      <c r="BO11" s="659">
        <v>3.7</v>
      </c>
      <c r="BP11" s="659"/>
      <c r="BQ11" s="659"/>
      <c r="BR11" s="659"/>
      <c r="BS11" s="660">
        <v>40095</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490375</v>
      </c>
      <c r="CS11" s="622"/>
      <c r="CT11" s="622"/>
      <c r="CU11" s="622"/>
      <c r="CV11" s="622"/>
      <c r="CW11" s="622"/>
      <c r="CX11" s="622"/>
      <c r="CY11" s="623"/>
      <c r="CZ11" s="659">
        <v>1.9</v>
      </c>
      <c r="DA11" s="659"/>
      <c r="DB11" s="659"/>
      <c r="DC11" s="659"/>
      <c r="DD11" s="627">
        <v>94810</v>
      </c>
      <c r="DE11" s="622"/>
      <c r="DF11" s="622"/>
      <c r="DG11" s="622"/>
      <c r="DH11" s="622"/>
      <c r="DI11" s="622"/>
      <c r="DJ11" s="622"/>
      <c r="DK11" s="622"/>
      <c r="DL11" s="622"/>
      <c r="DM11" s="622"/>
      <c r="DN11" s="622"/>
      <c r="DO11" s="622"/>
      <c r="DP11" s="623"/>
      <c r="DQ11" s="627">
        <v>319366</v>
      </c>
      <c r="DR11" s="622"/>
      <c r="DS11" s="622"/>
      <c r="DT11" s="622"/>
      <c r="DU11" s="622"/>
      <c r="DV11" s="622"/>
      <c r="DW11" s="622"/>
      <c r="DX11" s="622"/>
      <c r="DY11" s="622"/>
      <c r="DZ11" s="622"/>
      <c r="EA11" s="622"/>
      <c r="EB11" s="622"/>
      <c r="EC11" s="658"/>
    </row>
    <row r="12" spans="2:143" ht="11.25" customHeight="1">
      <c r="B12" s="618" t="s">
        <v>239</v>
      </c>
      <c r="C12" s="619"/>
      <c r="D12" s="619"/>
      <c r="E12" s="619"/>
      <c r="F12" s="619"/>
      <c r="G12" s="619"/>
      <c r="H12" s="619"/>
      <c r="I12" s="619"/>
      <c r="J12" s="619"/>
      <c r="K12" s="619"/>
      <c r="L12" s="619"/>
      <c r="M12" s="619"/>
      <c r="N12" s="619"/>
      <c r="O12" s="619"/>
      <c r="P12" s="619"/>
      <c r="Q12" s="620"/>
      <c r="R12" s="621">
        <v>890</v>
      </c>
      <c r="S12" s="622"/>
      <c r="T12" s="622"/>
      <c r="U12" s="622"/>
      <c r="V12" s="622"/>
      <c r="W12" s="622"/>
      <c r="X12" s="622"/>
      <c r="Y12" s="623"/>
      <c r="Z12" s="659">
        <v>0</v>
      </c>
      <c r="AA12" s="659"/>
      <c r="AB12" s="659"/>
      <c r="AC12" s="659"/>
      <c r="AD12" s="660">
        <v>890</v>
      </c>
      <c r="AE12" s="660"/>
      <c r="AF12" s="660"/>
      <c r="AG12" s="660"/>
      <c r="AH12" s="660"/>
      <c r="AI12" s="660"/>
      <c r="AJ12" s="660"/>
      <c r="AK12" s="660"/>
      <c r="AL12" s="624">
        <v>0</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1578180</v>
      </c>
      <c r="BH12" s="622"/>
      <c r="BI12" s="622"/>
      <c r="BJ12" s="622"/>
      <c r="BK12" s="622"/>
      <c r="BL12" s="622"/>
      <c r="BM12" s="622"/>
      <c r="BN12" s="623"/>
      <c r="BO12" s="659">
        <v>42</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1160649</v>
      </c>
      <c r="CS12" s="622"/>
      <c r="CT12" s="622"/>
      <c r="CU12" s="622"/>
      <c r="CV12" s="622"/>
      <c r="CW12" s="622"/>
      <c r="CX12" s="622"/>
      <c r="CY12" s="623"/>
      <c r="CZ12" s="659">
        <v>4.5999999999999996</v>
      </c>
      <c r="DA12" s="659"/>
      <c r="DB12" s="659"/>
      <c r="DC12" s="659"/>
      <c r="DD12" s="627">
        <v>14190</v>
      </c>
      <c r="DE12" s="622"/>
      <c r="DF12" s="622"/>
      <c r="DG12" s="622"/>
      <c r="DH12" s="622"/>
      <c r="DI12" s="622"/>
      <c r="DJ12" s="622"/>
      <c r="DK12" s="622"/>
      <c r="DL12" s="622"/>
      <c r="DM12" s="622"/>
      <c r="DN12" s="622"/>
      <c r="DO12" s="622"/>
      <c r="DP12" s="623"/>
      <c r="DQ12" s="627">
        <v>360887</v>
      </c>
      <c r="DR12" s="622"/>
      <c r="DS12" s="622"/>
      <c r="DT12" s="622"/>
      <c r="DU12" s="622"/>
      <c r="DV12" s="622"/>
      <c r="DW12" s="622"/>
      <c r="DX12" s="622"/>
      <c r="DY12" s="622"/>
      <c r="DZ12" s="622"/>
      <c r="EA12" s="622"/>
      <c r="EB12" s="622"/>
      <c r="EC12" s="658"/>
    </row>
    <row r="13" spans="2:143" ht="11.25" customHeight="1">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1568966</v>
      </c>
      <c r="BH13" s="622"/>
      <c r="BI13" s="622"/>
      <c r="BJ13" s="622"/>
      <c r="BK13" s="622"/>
      <c r="BL13" s="622"/>
      <c r="BM13" s="622"/>
      <c r="BN13" s="623"/>
      <c r="BO13" s="659">
        <v>41.8</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5085078</v>
      </c>
      <c r="CS13" s="622"/>
      <c r="CT13" s="622"/>
      <c r="CU13" s="622"/>
      <c r="CV13" s="622"/>
      <c r="CW13" s="622"/>
      <c r="CX13" s="622"/>
      <c r="CY13" s="623"/>
      <c r="CZ13" s="659">
        <v>20.2</v>
      </c>
      <c r="DA13" s="659"/>
      <c r="DB13" s="659"/>
      <c r="DC13" s="659"/>
      <c r="DD13" s="627">
        <v>4394478</v>
      </c>
      <c r="DE13" s="622"/>
      <c r="DF13" s="622"/>
      <c r="DG13" s="622"/>
      <c r="DH13" s="622"/>
      <c r="DI13" s="622"/>
      <c r="DJ13" s="622"/>
      <c r="DK13" s="622"/>
      <c r="DL13" s="622"/>
      <c r="DM13" s="622"/>
      <c r="DN13" s="622"/>
      <c r="DO13" s="622"/>
      <c r="DP13" s="623"/>
      <c r="DQ13" s="627">
        <v>779372</v>
      </c>
      <c r="DR13" s="622"/>
      <c r="DS13" s="622"/>
      <c r="DT13" s="622"/>
      <c r="DU13" s="622"/>
      <c r="DV13" s="622"/>
      <c r="DW13" s="622"/>
      <c r="DX13" s="622"/>
      <c r="DY13" s="622"/>
      <c r="DZ13" s="622"/>
      <c r="EA13" s="622"/>
      <c r="EB13" s="622"/>
      <c r="EC13" s="658"/>
    </row>
    <row r="14" spans="2:143" ht="11.25" customHeight="1">
      <c r="B14" s="618" t="s">
        <v>245</v>
      </c>
      <c r="C14" s="619"/>
      <c r="D14" s="619"/>
      <c r="E14" s="619"/>
      <c r="F14" s="619"/>
      <c r="G14" s="619"/>
      <c r="H14" s="619"/>
      <c r="I14" s="619"/>
      <c r="J14" s="619"/>
      <c r="K14" s="619"/>
      <c r="L14" s="619"/>
      <c r="M14" s="619"/>
      <c r="N14" s="619"/>
      <c r="O14" s="619"/>
      <c r="P14" s="619"/>
      <c r="Q14" s="620"/>
      <c r="R14" s="621">
        <v>810</v>
      </c>
      <c r="S14" s="622"/>
      <c r="T14" s="622"/>
      <c r="U14" s="622"/>
      <c r="V14" s="622"/>
      <c r="W14" s="622"/>
      <c r="X14" s="622"/>
      <c r="Y14" s="623"/>
      <c r="Z14" s="659">
        <v>0</v>
      </c>
      <c r="AA14" s="659"/>
      <c r="AB14" s="659"/>
      <c r="AC14" s="659"/>
      <c r="AD14" s="660">
        <v>810</v>
      </c>
      <c r="AE14" s="660"/>
      <c r="AF14" s="660"/>
      <c r="AG14" s="660"/>
      <c r="AH14" s="660"/>
      <c r="AI14" s="660"/>
      <c r="AJ14" s="660"/>
      <c r="AK14" s="660"/>
      <c r="AL14" s="624">
        <v>0</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131355</v>
      </c>
      <c r="BH14" s="622"/>
      <c r="BI14" s="622"/>
      <c r="BJ14" s="622"/>
      <c r="BK14" s="622"/>
      <c r="BL14" s="622"/>
      <c r="BM14" s="622"/>
      <c r="BN14" s="623"/>
      <c r="BO14" s="659">
        <v>3.5</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552485</v>
      </c>
      <c r="CS14" s="622"/>
      <c r="CT14" s="622"/>
      <c r="CU14" s="622"/>
      <c r="CV14" s="622"/>
      <c r="CW14" s="622"/>
      <c r="CX14" s="622"/>
      <c r="CY14" s="623"/>
      <c r="CZ14" s="659">
        <v>2.2000000000000002</v>
      </c>
      <c r="DA14" s="659"/>
      <c r="DB14" s="659"/>
      <c r="DC14" s="659"/>
      <c r="DD14" s="627">
        <v>8521</v>
      </c>
      <c r="DE14" s="622"/>
      <c r="DF14" s="622"/>
      <c r="DG14" s="622"/>
      <c r="DH14" s="622"/>
      <c r="DI14" s="622"/>
      <c r="DJ14" s="622"/>
      <c r="DK14" s="622"/>
      <c r="DL14" s="622"/>
      <c r="DM14" s="622"/>
      <c r="DN14" s="622"/>
      <c r="DO14" s="622"/>
      <c r="DP14" s="623"/>
      <c r="DQ14" s="627">
        <v>521932</v>
      </c>
      <c r="DR14" s="622"/>
      <c r="DS14" s="622"/>
      <c r="DT14" s="622"/>
      <c r="DU14" s="622"/>
      <c r="DV14" s="622"/>
      <c r="DW14" s="622"/>
      <c r="DX14" s="622"/>
      <c r="DY14" s="622"/>
      <c r="DZ14" s="622"/>
      <c r="EA14" s="622"/>
      <c r="EB14" s="622"/>
      <c r="EC14" s="658"/>
    </row>
    <row r="15" spans="2:143" ht="11.25" customHeight="1">
      <c r="B15" s="618" t="s">
        <v>248</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298889</v>
      </c>
      <c r="BH15" s="622"/>
      <c r="BI15" s="622"/>
      <c r="BJ15" s="622"/>
      <c r="BK15" s="622"/>
      <c r="BL15" s="622"/>
      <c r="BM15" s="622"/>
      <c r="BN15" s="623"/>
      <c r="BO15" s="659">
        <v>8</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1258969</v>
      </c>
      <c r="CS15" s="622"/>
      <c r="CT15" s="622"/>
      <c r="CU15" s="622"/>
      <c r="CV15" s="622"/>
      <c r="CW15" s="622"/>
      <c r="CX15" s="622"/>
      <c r="CY15" s="623"/>
      <c r="CZ15" s="659">
        <v>5</v>
      </c>
      <c r="DA15" s="659"/>
      <c r="DB15" s="659"/>
      <c r="DC15" s="659"/>
      <c r="DD15" s="627">
        <v>144331</v>
      </c>
      <c r="DE15" s="622"/>
      <c r="DF15" s="622"/>
      <c r="DG15" s="622"/>
      <c r="DH15" s="622"/>
      <c r="DI15" s="622"/>
      <c r="DJ15" s="622"/>
      <c r="DK15" s="622"/>
      <c r="DL15" s="622"/>
      <c r="DM15" s="622"/>
      <c r="DN15" s="622"/>
      <c r="DO15" s="622"/>
      <c r="DP15" s="623"/>
      <c r="DQ15" s="627">
        <v>1059448</v>
      </c>
      <c r="DR15" s="622"/>
      <c r="DS15" s="622"/>
      <c r="DT15" s="622"/>
      <c r="DU15" s="622"/>
      <c r="DV15" s="622"/>
      <c r="DW15" s="622"/>
      <c r="DX15" s="622"/>
      <c r="DY15" s="622"/>
      <c r="DZ15" s="622"/>
      <c r="EA15" s="622"/>
      <c r="EB15" s="622"/>
      <c r="EC15" s="658"/>
    </row>
    <row r="16" spans="2:143" ht="11.25" customHeight="1">
      <c r="B16" s="618" t="s">
        <v>251</v>
      </c>
      <c r="C16" s="619"/>
      <c r="D16" s="619"/>
      <c r="E16" s="619"/>
      <c r="F16" s="619"/>
      <c r="G16" s="619"/>
      <c r="H16" s="619"/>
      <c r="I16" s="619"/>
      <c r="J16" s="619"/>
      <c r="K16" s="619"/>
      <c r="L16" s="619"/>
      <c r="M16" s="619"/>
      <c r="N16" s="619"/>
      <c r="O16" s="619"/>
      <c r="P16" s="619"/>
      <c r="Q16" s="620"/>
      <c r="R16" s="621">
        <v>13487</v>
      </c>
      <c r="S16" s="622"/>
      <c r="T16" s="622"/>
      <c r="U16" s="622"/>
      <c r="V16" s="622"/>
      <c r="W16" s="622"/>
      <c r="X16" s="622"/>
      <c r="Y16" s="623"/>
      <c r="Z16" s="659">
        <v>0.1</v>
      </c>
      <c r="AA16" s="659"/>
      <c r="AB16" s="659"/>
      <c r="AC16" s="659"/>
      <c r="AD16" s="660">
        <v>13487</v>
      </c>
      <c r="AE16" s="660"/>
      <c r="AF16" s="660"/>
      <c r="AG16" s="660"/>
      <c r="AH16" s="660"/>
      <c r="AI16" s="660"/>
      <c r="AJ16" s="660"/>
      <c r="AK16" s="660"/>
      <c r="AL16" s="624">
        <v>0.1</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v>1213773</v>
      </c>
      <c r="CS16" s="622"/>
      <c r="CT16" s="622"/>
      <c r="CU16" s="622"/>
      <c r="CV16" s="622"/>
      <c r="CW16" s="622"/>
      <c r="CX16" s="622"/>
      <c r="CY16" s="623"/>
      <c r="CZ16" s="659">
        <v>4.8</v>
      </c>
      <c r="DA16" s="659"/>
      <c r="DB16" s="659"/>
      <c r="DC16" s="659"/>
      <c r="DD16" s="627" t="s">
        <v>122</v>
      </c>
      <c r="DE16" s="622"/>
      <c r="DF16" s="622"/>
      <c r="DG16" s="622"/>
      <c r="DH16" s="622"/>
      <c r="DI16" s="622"/>
      <c r="DJ16" s="622"/>
      <c r="DK16" s="622"/>
      <c r="DL16" s="622"/>
      <c r="DM16" s="622"/>
      <c r="DN16" s="622"/>
      <c r="DO16" s="622"/>
      <c r="DP16" s="623"/>
      <c r="DQ16" s="627">
        <v>149842</v>
      </c>
      <c r="DR16" s="622"/>
      <c r="DS16" s="622"/>
      <c r="DT16" s="622"/>
      <c r="DU16" s="622"/>
      <c r="DV16" s="622"/>
      <c r="DW16" s="622"/>
      <c r="DX16" s="622"/>
      <c r="DY16" s="622"/>
      <c r="DZ16" s="622"/>
      <c r="EA16" s="622"/>
      <c r="EB16" s="622"/>
      <c r="EC16" s="658"/>
    </row>
    <row r="17" spans="2:133" ht="11.25" customHeight="1">
      <c r="B17" s="618" t="s">
        <v>254</v>
      </c>
      <c r="C17" s="619"/>
      <c r="D17" s="619"/>
      <c r="E17" s="619"/>
      <c r="F17" s="619"/>
      <c r="G17" s="619"/>
      <c r="H17" s="619"/>
      <c r="I17" s="619"/>
      <c r="J17" s="619"/>
      <c r="K17" s="619"/>
      <c r="L17" s="619"/>
      <c r="M17" s="619"/>
      <c r="N17" s="619"/>
      <c r="O17" s="619"/>
      <c r="P17" s="619"/>
      <c r="Q17" s="620"/>
      <c r="R17" s="621">
        <v>70517</v>
      </c>
      <c r="S17" s="622"/>
      <c r="T17" s="622"/>
      <c r="U17" s="622"/>
      <c r="V17" s="622"/>
      <c r="W17" s="622"/>
      <c r="X17" s="622"/>
      <c r="Y17" s="623"/>
      <c r="Z17" s="659">
        <v>0.3</v>
      </c>
      <c r="AA17" s="659"/>
      <c r="AB17" s="659"/>
      <c r="AC17" s="659"/>
      <c r="AD17" s="660">
        <v>70517</v>
      </c>
      <c r="AE17" s="660"/>
      <c r="AF17" s="660"/>
      <c r="AG17" s="660"/>
      <c r="AH17" s="660"/>
      <c r="AI17" s="660"/>
      <c r="AJ17" s="660"/>
      <c r="AK17" s="660"/>
      <c r="AL17" s="624">
        <v>0.8</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2432514</v>
      </c>
      <c r="CS17" s="622"/>
      <c r="CT17" s="622"/>
      <c r="CU17" s="622"/>
      <c r="CV17" s="622"/>
      <c r="CW17" s="622"/>
      <c r="CX17" s="622"/>
      <c r="CY17" s="623"/>
      <c r="CZ17" s="659">
        <v>9.6999999999999993</v>
      </c>
      <c r="DA17" s="659"/>
      <c r="DB17" s="659"/>
      <c r="DC17" s="659"/>
      <c r="DD17" s="627" t="s">
        <v>122</v>
      </c>
      <c r="DE17" s="622"/>
      <c r="DF17" s="622"/>
      <c r="DG17" s="622"/>
      <c r="DH17" s="622"/>
      <c r="DI17" s="622"/>
      <c r="DJ17" s="622"/>
      <c r="DK17" s="622"/>
      <c r="DL17" s="622"/>
      <c r="DM17" s="622"/>
      <c r="DN17" s="622"/>
      <c r="DO17" s="622"/>
      <c r="DP17" s="623"/>
      <c r="DQ17" s="627">
        <v>1637322</v>
      </c>
      <c r="DR17" s="622"/>
      <c r="DS17" s="622"/>
      <c r="DT17" s="622"/>
      <c r="DU17" s="622"/>
      <c r="DV17" s="622"/>
      <c r="DW17" s="622"/>
      <c r="DX17" s="622"/>
      <c r="DY17" s="622"/>
      <c r="DZ17" s="622"/>
      <c r="EA17" s="622"/>
      <c r="EB17" s="622"/>
      <c r="EC17" s="658"/>
    </row>
    <row r="18" spans="2:133" ht="11.25" customHeight="1">
      <c r="B18" s="618" t="s">
        <v>257</v>
      </c>
      <c r="C18" s="619"/>
      <c r="D18" s="619"/>
      <c r="E18" s="619"/>
      <c r="F18" s="619"/>
      <c r="G18" s="619"/>
      <c r="H18" s="619"/>
      <c r="I18" s="619"/>
      <c r="J18" s="619"/>
      <c r="K18" s="619"/>
      <c r="L18" s="619"/>
      <c r="M18" s="619"/>
      <c r="N18" s="619"/>
      <c r="O18" s="619"/>
      <c r="P18" s="619"/>
      <c r="Q18" s="620"/>
      <c r="R18" s="621">
        <v>15087</v>
      </c>
      <c r="S18" s="622"/>
      <c r="T18" s="622"/>
      <c r="U18" s="622"/>
      <c r="V18" s="622"/>
      <c r="W18" s="622"/>
      <c r="X18" s="622"/>
      <c r="Y18" s="623"/>
      <c r="Z18" s="659">
        <v>0.1</v>
      </c>
      <c r="AA18" s="659"/>
      <c r="AB18" s="659"/>
      <c r="AC18" s="659"/>
      <c r="AD18" s="660">
        <v>15087</v>
      </c>
      <c r="AE18" s="660"/>
      <c r="AF18" s="660"/>
      <c r="AG18" s="660"/>
      <c r="AH18" s="660"/>
      <c r="AI18" s="660"/>
      <c r="AJ18" s="660"/>
      <c r="AK18" s="660"/>
      <c r="AL18" s="624">
        <v>0.2</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c r="B19" s="618" t="s">
        <v>260</v>
      </c>
      <c r="C19" s="619"/>
      <c r="D19" s="619"/>
      <c r="E19" s="619"/>
      <c r="F19" s="619"/>
      <c r="G19" s="619"/>
      <c r="H19" s="619"/>
      <c r="I19" s="619"/>
      <c r="J19" s="619"/>
      <c r="K19" s="619"/>
      <c r="L19" s="619"/>
      <c r="M19" s="619"/>
      <c r="N19" s="619"/>
      <c r="O19" s="619"/>
      <c r="P19" s="619"/>
      <c r="Q19" s="620"/>
      <c r="R19" s="621">
        <v>13975</v>
      </c>
      <c r="S19" s="622"/>
      <c r="T19" s="622"/>
      <c r="U19" s="622"/>
      <c r="V19" s="622"/>
      <c r="W19" s="622"/>
      <c r="X19" s="622"/>
      <c r="Y19" s="623"/>
      <c r="Z19" s="659">
        <v>0.1</v>
      </c>
      <c r="AA19" s="659"/>
      <c r="AB19" s="659"/>
      <c r="AC19" s="659"/>
      <c r="AD19" s="660">
        <v>13975</v>
      </c>
      <c r="AE19" s="660"/>
      <c r="AF19" s="660"/>
      <c r="AG19" s="660"/>
      <c r="AH19" s="660"/>
      <c r="AI19" s="660"/>
      <c r="AJ19" s="660"/>
      <c r="AK19" s="660"/>
      <c r="AL19" s="624">
        <v>0.2</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190684</v>
      </c>
      <c r="BH19" s="622"/>
      <c r="BI19" s="622"/>
      <c r="BJ19" s="622"/>
      <c r="BK19" s="622"/>
      <c r="BL19" s="622"/>
      <c r="BM19" s="622"/>
      <c r="BN19" s="623"/>
      <c r="BO19" s="659">
        <v>5.0999999999999996</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c r="B20" s="696" t="s">
        <v>263</v>
      </c>
      <c r="C20" s="697"/>
      <c r="D20" s="697"/>
      <c r="E20" s="697"/>
      <c r="F20" s="697"/>
      <c r="G20" s="697"/>
      <c r="H20" s="697"/>
      <c r="I20" s="697"/>
      <c r="J20" s="697"/>
      <c r="K20" s="697"/>
      <c r="L20" s="697"/>
      <c r="M20" s="697"/>
      <c r="N20" s="697"/>
      <c r="O20" s="697"/>
      <c r="P20" s="697"/>
      <c r="Q20" s="698"/>
      <c r="R20" s="621">
        <v>1112</v>
      </c>
      <c r="S20" s="622"/>
      <c r="T20" s="622"/>
      <c r="U20" s="622"/>
      <c r="V20" s="622"/>
      <c r="W20" s="622"/>
      <c r="X20" s="622"/>
      <c r="Y20" s="623"/>
      <c r="Z20" s="659">
        <v>0</v>
      </c>
      <c r="AA20" s="659"/>
      <c r="AB20" s="659"/>
      <c r="AC20" s="659"/>
      <c r="AD20" s="660">
        <v>1112</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190684</v>
      </c>
      <c r="BH20" s="622"/>
      <c r="BI20" s="622"/>
      <c r="BJ20" s="622"/>
      <c r="BK20" s="622"/>
      <c r="BL20" s="622"/>
      <c r="BM20" s="622"/>
      <c r="BN20" s="623"/>
      <c r="BO20" s="659">
        <v>5.0999999999999996</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25195340</v>
      </c>
      <c r="CS20" s="622"/>
      <c r="CT20" s="622"/>
      <c r="CU20" s="622"/>
      <c r="CV20" s="622"/>
      <c r="CW20" s="622"/>
      <c r="CX20" s="622"/>
      <c r="CY20" s="623"/>
      <c r="CZ20" s="659">
        <v>100</v>
      </c>
      <c r="DA20" s="659"/>
      <c r="DB20" s="659"/>
      <c r="DC20" s="659"/>
      <c r="DD20" s="627">
        <v>4960290</v>
      </c>
      <c r="DE20" s="622"/>
      <c r="DF20" s="622"/>
      <c r="DG20" s="622"/>
      <c r="DH20" s="622"/>
      <c r="DI20" s="622"/>
      <c r="DJ20" s="622"/>
      <c r="DK20" s="622"/>
      <c r="DL20" s="622"/>
      <c r="DM20" s="622"/>
      <c r="DN20" s="622"/>
      <c r="DO20" s="622"/>
      <c r="DP20" s="623"/>
      <c r="DQ20" s="627">
        <v>12416405</v>
      </c>
      <c r="DR20" s="622"/>
      <c r="DS20" s="622"/>
      <c r="DT20" s="622"/>
      <c r="DU20" s="622"/>
      <c r="DV20" s="622"/>
      <c r="DW20" s="622"/>
      <c r="DX20" s="622"/>
      <c r="DY20" s="622"/>
      <c r="DZ20" s="622"/>
      <c r="EA20" s="622"/>
      <c r="EB20" s="622"/>
      <c r="EC20" s="658"/>
    </row>
    <row r="21" spans="2:133" ht="11.25" customHeight="1">
      <c r="B21" s="618" t="s">
        <v>266</v>
      </c>
      <c r="C21" s="619"/>
      <c r="D21" s="619"/>
      <c r="E21" s="619"/>
      <c r="F21" s="619"/>
      <c r="G21" s="619"/>
      <c r="H21" s="619"/>
      <c r="I21" s="619"/>
      <c r="J21" s="619"/>
      <c r="K21" s="619"/>
      <c r="L21" s="619"/>
      <c r="M21" s="619"/>
      <c r="N21" s="619"/>
      <c r="O21" s="619"/>
      <c r="P21" s="619"/>
      <c r="Q21" s="620"/>
      <c r="R21" s="621">
        <v>6097923</v>
      </c>
      <c r="S21" s="622"/>
      <c r="T21" s="622"/>
      <c r="U21" s="622"/>
      <c r="V21" s="622"/>
      <c r="W21" s="622"/>
      <c r="X21" s="622"/>
      <c r="Y21" s="623"/>
      <c r="Z21" s="659">
        <v>23</v>
      </c>
      <c r="AA21" s="659"/>
      <c r="AB21" s="659"/>
      <c r="AC21" s="659"/>
      <c r="AD21" s="660">
        <v>4570910</v>
      </c>
      <c r="AE21" s="660"/>
      <c r="AF21" s="660"/>
      <c r="AG21" s="660"/>
      <c r="AH21" s="660"/>
      <c r="AI21" s="660"/>
      <c r="AJ21" s="660"/>
      <c r="AK21" s="660"/>
      <c r="AL21" s="624">
        <v>49.2</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v>17255</v>
      </c>
      <c r="BH21" s="622"/>
      <c r="BI21" s="622"/>
      <c r="BJ21" s="622"/>
      <c r="BK21" s="622"/>
      <c r="BL21" s="622"/>
      <c r="BM21" s="622"/>
      <c r="BN21" s="623"/>
      <c r="BO21" s="659">
        <v>0.5</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c r="B22" s="618" t="s">
        <v>268</v>
      </c>
      <c r="C22" s="619"/>
      <c r="D22" s="619"/>
      <c r="E22" s="619"/>
      <c r="F22" s="619"/>
      <c r="G22" s="619"/>
      <c r="H22" s="619"/>
      <c r="I22" s="619"/>
      <c r="J22" s="619"/>
      <c r="K22" s="619"/>
      <c r="L22" s="619"/>
      <c r="M22" s="619"/>
      <c r="N22" s="619"/>
      <c r="O22" s="619"/>
      <c r="P22" s="619"/>
      <c r="Q22" s="620"/>
      <c r="R22" s="621">
        <v>4570910</v>
      </c>
      <c r="S22" s="622"/>
      <c r="T22" s="622"/>
      <c r="U22" s="622"/>
      <c r="V22" s="622"/>
      <c r="W22" s="622"/>
      <c r="X22" s="622"/>
      <c r="Y22" s="623"/>
      <c r="Z22" s="659">
        <v>17.2</v>
      </c>
      <c r="AA22" s="659"/>
      <c r="AB22" s="659"/>
      <c r="AC22" s="659"/>
      <c r="AD22" s="660">
        <v>4570910</v>
      </c>
      <c r="AE22" s="660"/>
      <c r="AF22" s="660"/>
      <c r="AG22" s="660"/>
      <c r="AH22" s="660"/>
      <c r="AI22" s="660"/>
      <c r="AJ22" s="660"/>
      <c r="AK22" s="660"/>
      <c r="AL22" s="624">
        <v>49.2</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c r="B23" s="618" t="s">
        <v>271</v>
      </c>
      <c r="C23" s="619"/>
      <c r="D23" s="619"/>
      <c r="E23" s="619"/>
      <c r="F23" s="619"/>
      <c r="G23" s="619"/>
      <c r="H23" s="619"/>
      <c r="I23" s="619"/>
      <c r="J23" s="619"/>
      <c r="K23" s="619"/>
      <c r="L23" s="619"/>
      <c r="M23" s="619"/>
      <c r="N23" s="619"/>
      <c r="O23" s="619"/>
      <c r="P23" s="619"/>
      <c r="Q23" s="620"/>
      <c r="R23" s="621">
        <v>1527013</v>
      </c>
      <c r="S23" s="622"/>
      <c r="T23" s="622"/>
      <c r="U23" s="622"/>
      <c r="V23" s="622"/>
      <c r="W23" s="622"/>
      <c r="X23" s="622"/>
      <c r="Y23" s="623"/>
      <c r="Z23" s="659">
        <v>5.7</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v>173429</v>
      </c>
      <c r="BH23" s="622"/>
      <c r="BI23" s="622"/>
      <c r="BJ23" s="622"/>
      <c r="BK23" s="622"/>
      <c r="BL23" s="622"/>
      <c r="BM23" s="622"/>
      <c r="BN23" s="623"/>
      <c r="BO23" s="659">
        <v>4.5999999999999996</v>
      </c>
      <c r="BP23" s="659"/>
      <c r="BQ23" s="659"/>
      <c r="BR23" s="659"/>
      <c r="BS23" s="660" t="s">
        <v>122</v>
      </c>
      <c r="BT23" s="660"/>
      <c r="BU23" s="660"/>
      <c r="BV23" s="660"/>
      <c r="BW23" s="660"/>
      <c r="BX23" s="660"/>
      <c r="BY23" s="660"/>
      <c r="BZ23" s="660"/>
      <c r="CA23" s="660"/>
      <c r="CB23" s="695"/>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280</v>
      </c>
      <c r="CE24" s="680"/>
      <c r="CF24" s="680"/>
      <c r="CG24" s="680"/>
      <c r="CH24" s="680"/>
      <c r="CI24" s="680"/>
      <c r="CJ24" s="680"/>
      <c r="CK24" s="680"/>
      <c r="CL24" s="680"/>
      <c r="CM24" s="680"/>
      <c r="CN24" s="680"/>
      <c r="CO24" s="680"/>
      <c r="CP24" s="680"/>
      <c r="CQ24" s="681"/>
      <c r="CR24" s="676">
        <v>10070339</v>
      </c>
      <c r="CS24" s="677"/>
      <c r="CT24" s="677"/>
      <c r="CU24" s="677"/>
      <c r="CV24" s="677"/>
      <c r="CW24" s="677"/>
      <c r="CX24" s="677"/>
      <c r="CY24" s="702"/>
      <c r="CZ24" s="703">
        <v>40</v>
      </c>
      <c r="DA24" s="685"/>
      <c r="DB24" s="685"/>
      <c r="DC24" s="705"/>
      <c r="DD24" s="701">
        <v>5831694</v>
      </c>
      <c r="DE24" s="677"/>
      <c r="DF24" s="677"/>
      <c r="DG24" s="677"/>
      <c r="DH24" s="677"/>
      <c r="DI24" s="677"/>
      <c r="DJ24" s="677"/>
      <c r="DK24" s="702"/>
      <c r="DL24" s="701">
        <v>5073014</v>
      </c>
      <c r="DM24" s="677"/>
      <c r="DN24" s="677"/>
      <c r="DO24" s="677"/>
      <c r="DP24" s="677"/>
      <c r="DQ24" s="677"/>
      <c r="DR24" s="677"/>
      <c r="DS24" s="677"/>
      <c r="DT24" s="677"/>
      <c r="DU24" s="677"/>
      <c r="DV24" s="702"/>
      <c r="DW24" s="703">
        <v>54.2</v>
      </c>
      <c r="DX24" s="685"/>
      <c r="DY24" s="685"/>
      <c r="DZ24" s="685"/>
      <c r="EA24" s="685"/>
      <c r="EB24" s="685"/>
      <c r="EC24" s="704"/>
    </row>
    <row r="25" spans="2:133" ht="11.25" customHeight="1">
      <c r="B25" s="618" t="s">
        <v>281</v>
      </c>
      <c r="C25" s="619"/>
      <c r="D25" s="619"/>
      <c r="E25" s="619"/>
      <c r="F25" s="619"/>
      <c r="G25" s="619"/>
      <c r="H25" s="619"/>
      <c r="I25" s="619"/>
      <c r="J25" s="619"/>
      <c r="K25" s="619"/>
      <c r="L25" s="619"/>
      <c r="M25" s="619"/>
      <c r="N25" s="619"/>
      <c r="O25" s="619"/>
      <c r="P25" s="619"/>
      <c r="Q25" s="620"/>
      <c r="R25" s="621">
        <v>10966001</v>
      </c>
      <c r="S25" s="622"/>
      <c r="T25" s="622"/>
      <c r="U25" s="622"/>
      <c r="V25" s="622"/>
      <c r="W25" s="622"/>
      <c r="X25" s="622"/>
      <c r="Y25" s="623"/>
      <c r="Z25" s="659">
        <v>41.3</v>
      </c>
      <c r="AA25" s="659"/>
      <c r="AB25" s="659"/>
      <c r="AC25" s="659"/>
      <c r="AD25" s="660">
        <v>9265559</v>
      </c>
      <c r="AE25" s="660"/>
      <c r="AF25" s="660"/>
      <c r="AG25" s="660"/>
      <c r="AH25" s="660"/>
      <c r="AI25" s="660"/>
      <c r="AJ25" s="660"/>
      <c r="AK25" s="660"/>
      <c r="AL25" s="624">
        <v>99.7</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2594214</v>
      </c>
      <c r="CS25" s="634"/>
      <c r="CT25" s="634"/>
      <c r="CU25" s="634"/>
      <c r="CV25" s="634"/>
      <c r="CW25" s="634"/>
      <c r="CX25" s="634"/>
      <c r="CY25" s="635"/>
      <c r="CZ25" s="624">
        <v>10.3</v>
      </c>
      <c r="DA25" s="636"/>
      <c r="DB25" s="636"/>
      <c r="DC25" s="637"/>
      <c r="DD25" s="627">
        <v>2319415</v>
      </c>
      <c r="DE25" s="634"/>
      <c r="DF25" s="634"/>
      <c r="DG25" s="634"/>
      <c r="DH25" s="634"/>
      <c r="DI25" s="634"/>
      <c r="DJ25" s="634"/>
      <c r="DK25" s="635"/>
      <c r="DL25" s="627">
        <v>2175861</v>
      </c>
      <c r="DM25" s="634"/>
      <c r="DN25" s="634"/>
      <c r="DO25" s="634"/>
      <c r="DP25" s="634"/>
      <c r="DQ25" s="634"/>
      <c r="DR25" s="634"/>
      <c r="DS25" s="634"/>
      <c r="DT25" s="634"/>
      <c r="DU25" s="634"/>
      <c r="DV25" s="635"/>
      <c r="DW25" s="624">
        <v>23.3</v>
      </c>
      <c r="DX25" s="636"/>
      <c r="DY25" s="636"/>
      <c r="DZ25" s="636"/>
      <c r="EA25" s="636"/>
      <c r="EB25" s="636"/>
      <c r="EC25" s="648"/>
    </row>
    <row r="26" spans="2:133" ht="11.25" customHeight="1">
      <c r="B26" s="618" t="s">
        <v>284</v>
      </c>
      <c r="C26" s="619"/>
      <c r="D26" s="619"/>
      <c r="E26" s="619"/>
      <c r="F26" s="619"/>
      <c r="G26" s="619"/>
      <c r="H26" s="619"/>
      <c r="I26" s="619"/>
      <c r="J26" s="619"/>
      <c r="K26" s="619"/>
      <c r="L26" s="619"/>
      <c r="M26" s="619"/>
      <c r="N26" s="619"/>
      <c r="O26" s="619"/>
      <c r="P26" s="619"/>
      <c r="Q26" s="620"/>
      <c r="R26" s="621">
        <v>2410</v>
      </c>
      <c r="S26" s="622"/>
      <c r="T26" s="622"/>
      <c r="U26" s="622"/>
      <c r="V26" s="622"/>
      <c r="W26" s="622"/>
      <c r="X26" s="622"/>
      <c r="Y26" s="623"/>
      <c r="Z26" s="659">
        <v>0</v>
      </c>
      <c r="AA26" s="659"/>
      <c r="AB26" s="659"/>
      <c r="AC26" s="659"/>
      <c r="AD26" s="660">
        <v>2410</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1554957</v>
      </c>
      <c r="CS26" s="622"/>
      <c r="CT26" s="622"/>
      <c r="CU26" s="622"/>
      <c r="CV26" s="622"/>
      <c r="CW26" s="622"/>
      <c r="CX26" s="622"/>
      <c r="CY26" s="623"/>
      <c r="CZ26" s="624">
        <v>6.2</v>
      </c>
      <c r="DA26" s="636"/>
      <c r="DB26" s="636"/>
      <c r="DC26" s="637"/>
      <c r="DD26" s="627">
        <v>1423268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c r="B27" s="618" t="s">
        <v>287</v>
      </c>
      <c r="C27" s="619"/>
      <c r="D27" s="619"/>
      <c r="E27" s="619"/>
      <c r="F27" s="619"/>
      <c r="G27" s="619"/>
      <c r="H27" s="619"/>
      <c r="I27" s="619"/>
      <c r="J27" s="619"/>
      <c r="K27" s="619"/>
      <c r="L27" s="619"/>
      <c r="M27" s="619"/>
      <c r="N27" s="619"/>
      <c r="O27" s="619"/>
      <c r="P27" s="619"/>
      <c r="Q27" s="620"/>
      <c r="R27" s="621">
        <v>87076</v>
      </c>
      <c r="S27" s="622"/>
      <c r="T27" s="622"/>
      <c r="U27" s="622"/>
      <c r="V27" s="622"/>
      <c r="W27" s="622"/>
      <c r="X27" s="622"/>
      <c r="Y27" s="623"/>
      <c r="Z27" s="659">
        <v>0.3</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3757601</v>
      </c>
      <c r="BH27" s="622"/>
      <c r="BI27" s="622"/>
      <c r="BJ27" s="622"/>
      <c r="BK27" s="622"/>
      <c r="BL27" s="622"/>
      <c r="BM27" s="622"/>
      <c r="BN27" s="623"/>
      <c r="BO27" s="659">
        <v>100</v>
      </c>
      <c r="BP27" s="659"/>
      <c r="BQ27" s="659"/>
      <c r="BR27" s="659"/>
      <c r="BS27" s="660">
        <v>61029</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5043611</v>
      </c>
      <c r="CS27" s="634"/>
      <c r="CT27" s="634"/>
      <c r="CU27" s="634"/>
      <c r="CV27" s="634"/>
      <c r="CW27" s="634"/>
      <c r="CX27" s="634"/>
      <c r="CY27" s="635"/>
      <c r="CZ27" s="624">
        <v>20</v>
      </c>
      <c r="DA27" s="636"/>
      <c r="DB27" s="636"/>
      <c r="DC27" s="637"/>
      <c r="DD27" s="627">
        <v>1874957</v>
      </c>
      <c r="DE27" s="634"/>
      <c r="DF27" s="634"/>
      <c r="DG27" s="634"/>
      <c r="DH27" s="634"/>
      <c r="DI27" s="634"/>
      <c r="DJ27" s="634"/>
      <c r="DK27" s="635"/>
      <c r="DL27" s="627">
        <v>1260656</v>
      </c>
      <c r="DM27" s="634"/>
      <c r="DN27" s="634"/>
      <c r="DO27" s="634"/>
      <c r="DP27" s="634"/>
      <c r="DQ27" s="634"/>
      <c r="DR27" s="634"/>
      <c r="DS27" s="634"/>
      <c r="DT27" s="634"/>
      <c r="DU27" s="634"/>
      <c r="DV27" s="635"/>
      <c r="DW27" s="624">
        <v>13.5</v>
      </c>
      <c r="DX27" s="636"/>
      <c r="DY27" s="636"/>
      <c r="DZ27" s="636"/>
      <c r="EA27" s="636"/>
      <c r="EB27" s="636"/>
      <c r="EC27" s="648"/>
    </row>
    <row r="28" spans="2:133" ht="11.25" customHeight="1">
      <c r="B28" s="618" t="s">
        <v>290</v>
      </c>
      <c r="C28" s="619"/>
      <c r="D28" s="619"/>
      <c r="E28" s="619"/>
      <c r="F28" s="619"/>
      <c r="G28" s="619"/>
      <c r="H28" s="619"/>
      <c r="I28" s="619"/>
      <c r="J28" s="619"/>
      <c r="K28" s="619"/>
      <c r="L28" s="619"/>
      <c r="M28" s="619"/>
      <c r="N28" s="619"/>
      <c r="O28" s="619"/>
      <c r="P28" s="619"/>
      <c r="Q28" s="620"/>
      <c r="R28" s="621">
        <v>223504</v>
      </c>
      <c r="S28" s="622"/>
      <c r="T28" s="622"/>
      <c r="U28" s="622"/>
      <c r="V28" s="622"/>
      <c r="W28" s="622"/>
      <c r="X28" s="622"/>
      <c r="Y28" s="623"/>
      <c r="Z28" s="659">
        <v>0.8</v>
      </c>
      <c r="AA28" s="659"/>
      <c r="AB28" s="659"/>
      <c r="AC28" s="659"/>
      <c r="AD28" s="660">
        <v>21543</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2432514</v>
      </c>
      <c r="CS28" s="622"/>
      <c r="CT28" s="622"/>
      <c r="CU28" s="622"/>
      <c r="CV28" s="622"/>
      <c r="CW28" s="622"/>
      <c r="CX28" s="622"/>
      <c r="CY28" s="623"/>
      <c r="CZ28" s="624">
        <v>9.6999999999999993</v>
      </c>
      <c r="DA28" s="636"/>
      <c r="DB28" s="636"/>
      <c r="DC28" s="637"/>
      <c r="DD28" s="627">
        <v>1637322</v>
      </c>
      <c r="DE28" s="622"/>
      <c r="DF28" s="622"/>
      <c r="DG28" s="622"/>
      <c r="DH28" s="622"/>
      <c r="DI28" s="622"/>
      <c r="DJ28" s="622"/>
      <c r="DK28" s="623"/>
      <c r="DL28" s="627">
        <v>1636497</v>
      </c>
      <c r="DM28" s="622"/>
      <c r="DN28" s="622"/>
      <c r="DO28" s="622"/>
      <c r="DP28" s="622"/>
      <c r="DQ28" s="622"/>
      <c r="DR28" s="622"/>
      <c r="DS28" s="622"/>
      <c r="DT28" s="622"/>
      <c r="DU28" s="622"/>
      <c r="DV28" s="623"/>
      <c r="DW28" s="624">
        <v>17.5</v>
      </c>
      <c r="DX28" s="636"/>
      <c r="DY28" s="636"/>
      <c r="DZ28" s="636"/>
      <c r="EA28" s="636"/>
      <c r="EB28" s="636"/>
      <c r="EC28" s="648"/>
    </row>
    <row r="29" spans="2:133" ht="11.25" customHeight="1">
      <c r="B29" s="618" t="s">
        <v>292</v>
      </c>
      <c r="C29" s="619"/>
      <c r="D29" s="619"/>
      <c r="E29" s="619"/>
      <c r="F29" s="619"/>
      <c r="G29" s="619"/>
      <c r="H29" s="619"/>
      <c r="I29" s="619"/>
      <c r="J29" s="619"/>
      <c r="K29" s="619"/>
      <c r="L29" s="619"/>
      <c r="M29" s="619"/>
      <c r="N29" s="619"/>
      <c r="O29" s="619"/>
      <c r="P29" s="619"/>
      <c r="Q29" s="620"/>
      <c r="R29" s="621">
        <v>50251</v>
      </c>
      <c r="S29" s="622"/>
      <c r="T29" s="622"/>
      <c r="U29" s="622"/>
      <c r="V29" s="622"/>
      <c r="W29" s="622"/>
      <c r="X29" s="622"/>
      <c r="Y29" s="623"/>
      <c r="Z29" s="659">
        <v>0.2</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2430003</v>
      </c>
      <c r="CS29" s="634"/>
      <c r="CT29" s="634"/>
      <c r="CU29" s="634"/>
      <c r="CV29" s="634"/>
      <c r="CW29" s="634"/>
      <c r="CX29" s="634"/>
      <c r="CY29" s="635"/>
      <c r="CZ29" s="624">
        <v>9.6</v>
      </c>
      <c r="DA29" s="636"/>
      <c r="DB29" s="636"/>
      <c r="DC29" s="637"/>
      <c r="DD29" s="627">
        <v>1634811</v>
      </c>
      <c r="DE29" s="634"/>
      <c r="DF29" s="634"/>
      <c r="DG29" s="634"/>
      <c r="DH29" s="634"/>
      <c r="DI29" s="634"/>
      <c r="DJ29" s="634"/>
      <c r="DK29" s="635"/>
      <c r="DL29" s="627">
        <v>1633986</v>
      </c>
      <c r="DM29" s="634"/>
      <c r="DN29" s="634"/>
      <c r="DO29" s="634"/>
      <c r="DP29" s="634"/>
      <c r="DQ29" s="634"/>
      <c r="DR29" s="634"/>
      <c r="DS29" s="634"/>
      <c r="DT29" s="634"/>
      <c r="DU29" s="634"/>
      <c r="DV29" s="635"/>
      <c r="DW29" s="624">
        <v>17.5</v>
      </c>
      <c r="DX29" s="636"/>
      <c r="DY29" s="636"/>
      <c r="DZ29" s="636"/>
      <c r="EA29" s="636"/>
      <c r="EB29" s="636"/>
      <c r="EC29" s="648"/>
    </row>
    <row r="30" spans="2:133" ht="11.25" customHeight="1">
      <c r="B30" s="618" t="s">
        <v>294</v>
      </c>
      <c r="C30" s="619"/>
      <c r="D30" s="619"/>
      <c r="E30" s="619"/>
      <c r="F30" s="619"/>
      <c r="G30" s="619"/>
      <c r="H30" s="619"/>
      <c r="I30" s="619"/>
      <c r="J30" s="619"/>
      <c r="K30" s="619"/>
      <c r="L30" s="619"/>
      <c r="M30" s="619"/>
      <c r="N30" s="619"/>
      <c r="O30" s="619"/>
      <c r="P30" s="619"/>
      <c r="Q30" s="620"/>
      <c r="R30" s="621">
        <v>6430171</v>
      </c>
      <c r="S30" s="622"/>
      <c r="T30" s="622"/>
      <c r="U30" s="622"/>
      <c r="V30" s="622"/>
      <c r="W30" s="622"/>
      <c r="X30" s="622"/>
      <c r="Y30" s="623"/>
      <c r="Z30" s="659">
        <v>24.2</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3"/>
      <c r="BI30" s="693"/>
      <c r="BJ30" s="693"/>
      <c r="BK30" s="693"/>
      <c r="BL30" s="693"/>
      <c r="BM30" s="693"/>
      <c r="BN30" s="693"/>
      <c r="BO30" s="693"/>
      <c r="BP30" s="693"/>
      <c r="BQ30" s="694"/>
      <c r="BR30" s="673"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2354045</v>
      </c>
      <c r="CS30" s="622"/>
      <c r="CT30" s="622"/>
      <c r="CU30" s="622"/>
      <c r="CV30" s="622"/>
      <c r="CW30" s="622"/>
      <c r="CX30" s="622"/>
      <c r="CY30" s="623"/>
      <c r="CZ30" s="624">
        <v>9.3000000000000007</v>
      </c>
      <c r="DA30" s="636"/>
      <c r="DB30" s="636"/>
      <c r="DC30" s="637"/>
      <c r="DD30" s="627">
        <v>1559631</v>
      </c>
      <c r="DE30" s="622"/>
      <c r="DF30" s="622"/>
      <c r="DG30" s="622"/>
      <c r="DH30" s="622"/>
      <c r="DI30" s="622"/>
      <c r="DJ30" s="622"/>
      <c r="DK30" s="623"/>
      <c r="DL30" s="627">
        <v>1558806</v>
      </c>
      <c r="DM30" s="622"/>
      <c r="DN30" s="622"/>
      <c r="DO30" s="622"/>
      <c r="DP30" s="622"/>
      <c r="DQ30" s="622"/>
      <c r="DR30" s="622"/>
      <c r="DS30" s="622"/>
      <c r="DT30" s="622"/>
      <c r="DU30" s="622"/>
      <c r="DV30" s="623"/>
      <c r="DW30" s="624">
        <v>16.7</v>
      </c>
      <c r="DX30" s="636"/>
      <c r="DY30" s="636"/>
      <c r="DZ30" s="636"/>
      <c r="EA30" s="636"/>
      <c r="EB30" s="636"/>
      <c r="EC30" s="648"/>
    </row>
    <row r="31" spans="2:133" ht="11.25" customHeight="1">
      <c r="B31" s="696" t="s">
        <v>298</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299</v>
      </c>
      <c r="AQ31" s="688"/>
      <c r="AR31" s="688"/>
      <c r="AS31" s="688"/>
      <c r="AT31" s="689" t="s">
        <v>300</v>
      </c>
      <c r="AU31" s="218"/>
      <c r="AV31" s="218"/>
      <c r="AW31" s="218"/>
      <c r="AX31" s="679" t="s">
        <v>178</v>
      </c>
      <c r="AY31" s="680"/>
      <c r="AZ31" s="680"/>
      <c r="BA31" s="680"/>
      <c r="BB31" s="680"/>
      <c r="BC31" s="680"/>
      <c r="BD31" s="680"/>
      <c r="BE31" s="680"/>
      <c r="BF31" s="681"/>
      <c r="BG31" s="683">
        <v>98.9</v>
      </c>
      <c r="BH31" s="684"/>
      <c r="BI31" s="684"/>
      <c r="BJ31" s="684"/>
      <c r="BK31" s="684"/>
      <c r="BL31" s="684"/>
      <c r="BM31" s="685">
        <v>95</v>
      </c>
      <c r="BN31" s="684"/>
      <c r="BO31" s="684"/>
      <c r="BP31" s="684"/>
      <c r="BQ31" s="686"/>
      <c r="BR31" s="683">
        <v>99</v>
      </c>
      <c r="BS31" s="684"/>
      <c r="BT31" s="684"/>
      <c r="BU31" s="684"/>
      <c r="BV31" s="684"/>
      <c r="BW31" s="684"/>
      <c r="BX31" s="685">
        <v>94.3</v>
      </c>
      <c r="BY31" s="684"/>
      <c r="BZ31" s="684"/>
      <c r="CA31" s="684"/>
      <c r="CB31" s="686"/>
      <c r="CD31" s="642"/>
      <c r="CE31" s="643"/>
      <c r="CF31" s="618" t="s">
        <v>301</v>
      </c>
      <c r="CG31" s="619"/>
      <c r="CH31" s="619"/>
      <c r="CI31" s="619"/>
      <c r="CJ31" s="619"/>
      <c r="CK31" s="619"/>
      <c r="CL31" s="619"/>
      <c r="CM31" s="619"/>
      <c r="CN31" s="619"/>
      <c r="CO31" s="619"/>
      <c r="CP31" s="619"/>
      <c r="CQ31" s="620"/>
      <c r="CR31" s="621">
        <v>75958</v>
      </c>
      <c r="CS31" s="634"/>
      <c r="CT31" s="634"/>
      <c r="CU31" s="634"/>
      <c r="CV31" s="634"/>
      <c r="CW31" s="634"/>
      <c r="CX31" s="634"/>
      <c r="CY31" s="635"/>
      <c r="CZ31" s="624">
        <v>0.3</v>
      </c>
      <c r="DA31" s="636"/>
      <c r="DB31" s="636"/>
      <c r="DC31" s="637"/>
      <c r="DD31" s="627">
        <v>75180</v>
      </c>
      <c r="DE31" s="634"/>
      <c r="DF31" s="634"/>
      <c r="DG31" s="634"/>
      <c r="DH31" s="634"/>
      <c r="DI31" s="634"/>
      <c r="DJ31" s="634"/>
      <c r="DK31" s="635"/>
      <c r="DL31" s="627">
        <v>75180</v>
      </c>
      <c r="DM31" s="634"/>
      <c r="DN31" s="634"/>
      <c r="DO31" s="634"/>
      <c r="DP31" s="634"/>
      <c r="DQ31" s="634"/>
      <c r="DR31" s="634"/>
      <c r="DS31" s="634"/>
      <c r="DT31" s="634"/>
      <c r="DU31" s="634"/>
      <c r="DV31" s="635"/>
      <c r="DW31" s="624">
        <v>0.8</v>
      </c>
      <c r="DX31" s="636"/>
      <c r="DY31" s="636"/>
      <c r="DZ31" s="636"/>
      <c r="EA31" s="636"/>
      <c r="EB31" s="636"/>
      <c r="EC31" s="648"/>
    </row>
    <row r="32" spans="2:133" ht="11.25" customHeight="1">
      <c r="B32" s="618" t="s">
        <v>302</v>
      </c>
      <c r="C32" s="619"/>
      <c r="D32" s="619"/>
      <c r="E32" s="619"/>
      <c r="F32" s="619"/>
      <c r="G32" s="619"/>
      <c r="H32" s="619"/>
      <c r="I32" s="619"/>
      <c r="J32" s="619"/>
      <c r="K32" s="619"/>
      <c r="L32" s="619"/>
      <c r="M32" s="619"/>
      <c r="N32" s="619"/>
      <c r="O32" s="619"/>
      <c r="P32" s="619"/>
      <c r="Q32" s="620"/>
      <c r="R32" s="621">
        <v>2354009</v>
      </c>
      <c r="S32" s="622"/>
      <c r="T32" s="622"/>
      <c r="U32" s="622"/>
      <c r="V32" s="622"/>
      <c r="W32" s="622"/>
      <c r="X32" s="622"/>
      <c r="Y32" s="623"/>
      <c r="Z32" s="659">
        <v>8.9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14" t="s">
        <v>303</v>
      </c>
      <c r="AX32" s="618" t="s">
        <v>304</v>
      </c>
      <c r="AY32" s="619"/>
      <c r="AZ32" s="619"/>
      <c r="BA32" s="619"/>
      <c r="BB32" s="619"/>
      <c r="BC32" s="619"/>
      <c r="BD32" s="619"/>
      <c r="BE32" s="619"/>
      <c r="BF32" s="620"/>
      <c r="BG32" s="692">
        <v>98.8</v>
      </c>
      <c r="BH32" s="634"/>
      <c r="BI32" s="634"/>
      <c r="BJ32" s="634"/>
      <c r="BK32" s="634"/>
      <c r="BL32" s="634"/>
      <c r="BM32" s="625">
        <v>96.2</v>
      </c>
      <c r="BN32" s="634"/>
      <c r="BO32" s="634"/>
      <c r="BP32" s="634"/>
      <c r="BQ32" s="657"/>
      <c r="BR32" s="692">
        <v>98.9</v>
      </c>
      <c r="BS32" s="634"/>
      <c r="BT32" s="634"/>
      <c r="BU32" s="634"/>
      <c r="BV32" s="634"/>
      <c r="BW32" s="634"/>
      <c r="BX32" s="625">
        <v>95.7</v>
      </c>
      <c r="BY32" s="634"/>
      <c r="BZ32" s="634"/>
      <c r="CA32" s="634"/>
      <c r="CB32" s="657"/>
      <c r="CD32" s="644"/>
      <c r="CE32" s="645"/>
      <c r="CF32" s="618" t="s">
        <v>305</v>
      </c>
      <c r="CG32" s="619"/>
      <c r="CH32" s="619"/>
      <c r="CI32" s="619"/>
      <c r="CJ32" s="619"/>
      <c r="CK32" s="619"/>
      <c r="CL32" s="619"/>
      <c r="CM32" s="619"/>
      <c r="CN32" s="619"/>
      <c r="CO32" s="619"/>
      <c r="CP32" s="619"/>
      <c r="CQ32" s="620"/>
      <c r="CR32" s="621">
        <v>2511</v>
      </c>
      <c r="CS32" s="622"/>
      <c r="CT32" s="622"/>
      <c r="CU32" s="622"/>
      <c r="CV32" s="622"/>
      <c r="CW32" s="622"/>
      <c r="CX32" s="622"/>
      <c r="CY32" s="623"/>
      <c r="CZ32" s="624">
        <v>0</v>
      </c>
      <c r="DA32" s="636"/>
      <c r="DB32" s="636"/>
      <c r="DC32" s="637"/>
      <c r="DD32" s="627">
        <v>2511</v>
      </c>
      <c r="DE32" s="622"/>
      <c r="DF32" s="622"/>
      <c r="DG32" s="622"/>
      <c r="DH32" s="622"/>
      <c r="DI32" s="622"/>
      <c r="DJ32" s="622"/>
      <c r="DK32" s="623"/>
      <c r="DL32" s="627">
        <v>2511</v>
      </c>
      <c r="DM32" s="622"/>
      <c r="DN32" s="622"/>
      <c r="DO32" s="622"/>
      <c r="DP32" s="622"/>
      <c r="DQ32" s="622"/>
      <c r="DR32" s="622"/>
      <c r="DS32" s="622"/>
      <c r="DT32" s="622"/>
      <c r="DU32" s="622"/>
      <c r="DV32" s="623"/>
      <c r="DW32" s="624">
        <v>0</v>
      </c>
      <c r="DX32" s="636"/>
      <c r="DY32" s="636"/>
      <c r="DZ32" s="636"/>
      <c r="EA32" s="636"/>
      <c r="EB32" s="636"/>
      <c r="EC32" s="648"/>
    </row>
    <row r="33" spans="2:133" ht="11.25" customHeight="1">
      <c r="B33" s="618" t="s">
        <v>306</v>
      </c>
      <c r="C33" s="619"/>
      <c r="D33" s="619"/>
      <c r="E33" s="619"/>
      <c r="F33" s="619"/>
      <c r="G33" s="619"/>
      <c r="H33" s="619"/>
      <c r="I33" s="619"/>
      <c r="J33" s="619"/>
      <c r="K33" s="619"/>
      <c r="L33" s="619"/>
      <c r="M33" s="619"/>
      <c r="N33" s="619"/>
      <c r="O33" s="619"/>
      <c r="P33" s="619"/>
      <c r="Q33" s="620"/>
      <c r="R33" s="621">
        <v>17759</v>
      </c>
      <c r="S33" s="622"/>
      <c r="T33" s="622"/>
      <c r="U33" s="622"/>
      <c r="V33" s="622"/>
      <c r="W33" s="622"/>
      <c r="X33" s="622"/>
      <c r="Y33" s="623"/>
      <c r="Z33" s="659">
        <v>0.1</v>
      </c>
      <c r="AA33" s="659"/>
      <c r="AB33" s="659"/>
      <c r="AC33" s="659"/>
      <c r="AD33" s="660">
        <v>4389</v>
      </c>
      <c r="AE33" s="660"/>
      <c r="AF33" s="660"/>
      <c r="AG33" s="660"/>
      <c r="AH33" s="660"/>
      <c r="AI33" s="660"/>
      <c r="AJ33" s="660"/>
      <c r="AK33" s="660"/>
      <c r="AL33" s="624">
        <v>0</v>
      </c>
      <c r="AM33" s="625"/>
      <c r="AN33" s="625"/>
      <c r="AO33" s="661"/>
      <c r="AP33" s="664"/>
      <c r="AQ33" s="665"/>
      <c r="AR33" s="665"/>
      <c r="AS33" s="665"/>
      <c r="AT33" s="691"/>
      <c r="AU33" s="219"/>
      <c r="AV33" s="219"/>
      <c r="AW33" s="219"/>
      <c r="AX33" s="602" t="s">
        <v>307</v>
      </c>
      <c r="AY33" s="603"/>
      <c r="AZ33" s="603"/>
      <c r="BA33" s="603"/>
      <c r="BB33" s="603"/>
      <c r="BC33" s="603"/>
      <c r="BD33" s="603"/>
      <c r="BE33" s="603"/>
      <c r="BF33" s="604"/>
      <c r="BG33" s="682">
        <v>98.9</v>
      </c>
      <c r="BH33" s="606"/>
      <c r="BI33" s="606"/>
      <c r="BJ33" s="606"/>
      <c r="BK33" s="606"/>
      <c r="BL33" s="606"/>
      <c r="BM33" s="652">
        <v>93.1</v>
      </c>
      <c r="BN33" s="606"/>
      <c r="BO33" s="606"/>
      <c r="BP33" s="606"/>
      <c r="BQ33" s="669"/>
      <c r="BR33" s="682">
        <v>99</v>
      </c>
      <c r="BS33" s="606"/>
      <c r="BT33" s="606"/>
      <c r="BU33" s="606"/>
      <c r="BV33" s="606"/>
      <c r="BW33" s="606"/>
      <c r="BX33" s="652">
        <v>92.1</v>
      </c>
      <c r="BY33" s="606"/>
      <c r="BZ33" s="606"/>
      <c r="CA33" s="606"/>
      <c r="CB33" s="669"/>
      <c r="CD33" s="618" t="s">
        <v>308</v>
      </c>
      <c r="CE33" s="619"/>
      <c r="CF33" s="619"/>
      <c r="CG33" s="619"/>
      <c r="CH33" s="619"/>
      <c r="CI33" s="619"/>
      <c r="CJ33" s="619"/>
      <c r="CK33" s="619"/>
      <c r="CL33" s="619"/>
      <c r="CM33" s="619"/>
      <c r="CN33" s="619"/>
      <c r="CO33" s="619"/>
      <c r="CP33" s="619"/>
      <c r="CQ33" s="620"/>
      <c r="CR33" s="621">
        <v>8950938</v>
      </c>
      <c r="CS33" s="634"/>
      <c r="CT33" s="634"/>
      <c r="CU33" s="634"/>
      <c r="CV33" s="634"/>
      <c r="CW33" s="634"/>
      <c r="CX33" s="634"/>
      <c r="CY33" s="635"/>
      <c r="CZ33" s="624">
        <v>35.5</v>
      </c>
      <c r="DA33" s="636"/>
      <c r="DB33" s="636"/>
      <c r="DC33" s="637"/>
      <c r="DD33" s="627">
        <v>6011394</v>
      </c>
      <c r="DE33" s="634"/>
      <c r="DF33" s="634"/>
      <c r="DG33" s="634"/>
      <c r="DH33" s="634"/>
      <c r="DI33" s="634"/>
      <c r="DJ33" s="634"/>
      <c r="DK33" s="635"/>
      <c r="DL33" s="627">
        <v>3743700</v>
      </c>
      <c r="DM33" s="634"/>
      <c r="DN33" s="634"/>
      <c r="DO33" s="634"/>
      <c r="DP33" s="634"/>
      <c r="DQ33" s="634"/>
      <c r="DR33" s="634"/>
      <c r="DS33" s="634"/>
      <c r="DT33" s="634"/>
      <c r="DU33" s="634"/>
      <c r="DV33" s="635"/>
      <c r="DW33" s="624">
        <v>40</v>
      </c>
      <c r="DX33" s="636"/>
      <c r="DY33" s="636"/>
      <c r="DZ33" s="636"/>
      <c r="EA33" s="636"/>
      <c r="EB33" s="636"/>
      <c r="EC33" s="648"/>
    </row>
    <row r="34" spans="2:133" ht="11.25" customHeight="1">
      <c r="B34" s="618" t="s">
        <v>309</v>
      </c>
      <c r="C34" s="619"/>
      <c r="D34" s="619"/>
      <c r="E34" s="619"/>
      <c r="F34" s="619"/>
      <c r="G34" s="619"/>
      <c r="H34" s="619"/>
      <c r="I34" s="619"/>
      <c r="J34" s="619"/>
      <c r="K34" s="619"/>
      <c r="L34" s="619"/>
      <c r="M34" s="619"/>
      <c r="N34" s="619"/>
      <c r="O34" s="619"/>
      <c r="P34" s="619"/>
      <c r="Q34" s="620"/>
      <c r="R34" s="621">
        <v>430749</v>
      </c>
      <c r="S34" s="622"/>
      <c r="T34" s="622"/>
      <c r="U34" s="622"/>
      <c r="V34" s="622"/>
      <c r="W34" s="622"/>
      <c r="X34" s="622"/>
      <c r="Y34" s="623"/>
      <c r="Z34" s="659">
        <v>1.6</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310</v>
      </c>
      <c r="CE34" s="619"/>
      <c r="CF34" s="619"/>
      <c r="CG34" s="619"/>
      <c r="CH34" s="619"/>
      <c r="CI34" s="619"/>
      <c r="CJ34" s="619"/>
      <c r="CK34" s="619"/>
      <c r="CL34" s="619"/>
      <c r="CM34" s="619"/>
      <c r="CN34" s="619"/>
      <c r="CO34" s="619"/>
      <c r="CP34" s="619"/>
      <c r="CQ34" s="620"/>
      <c r="CR34" s="621">
        <v>2753964</v>
      </c>
      <c r="CS34" s="622"/>
      <c r="CT34" s="622"/>
      <c r="CU34" s="622"/>
      <c r="CV34" s="622"/>
      <c r="CW34" s="622"/>
      <c r="CX34" s="622"/>
      <c r="CY34" s="623"/>
      <c r="CZ34" s="624">
        <v>10.9</v>
      </c>
      <c r="DA34" s="636"/>
      <c r="DB34" s="636"/>
      <c r="DC34" s="637"/>
      <c r="DD34" s="627">
        <v>1925465</v>
      </c>
      <c r="DE34" s="622"/>
      <c r="DF34" s="622"/>
      <c r="DG34" s="622"/>
      <c r="DH34" s="622"/>
      <c r="DI34" s="622"/>
      <c r="DJ34" s="622"/>
      <c r="DK34" s="623"/>
      <c r="DL34" s="627">
        <v>1196655</v>
      </c>
      <c r="DM34" s="622"/>
      <c r="DN34" s="622"/>
      <c r="DO34" s="622"/>
      <c r="DP34" s="622"/>
      <c r="DQ34" s="622"/>
      <c r="DR34" s="622"/>
      <c r="DS34" s="622"/>
      <c r="DT34" s="622"/>
      <c r="DU34" s="622"/>
      <c r="DV34" s="623"/>
      <c r="DW34" s="624">
        <v>12.8</v>
      </c>
      <c r="DX34" s="636"/>
      <c r="DY34" s="636"/>
      <c r="DZ34" s="636"/>
      <c r="EA34" s="636"/>
      <c r="EB34" s="636"/>
      <c r="EC34" s="648"/>
    </row>
    <row r="35" spans="2:133" ht="11.25" customHeight="1">
      <c r="B35" s="618" t="s">
        <v>311</v>
      </c>
      <c r="C35" s="619"/>
      <c r="D35" s="619"/>
      <c r="E35" s="619"/>
      <c r="F35" s="619"/>
      <c r="G35" s="619"/>
      <c r="H35" s="619"/>
      <c r="I35" s="619"/>
      <c r="J35" s="619"/>
      <c r="K35" s="619"/>
      <c r="L35" s="619"/>
      <c r="M35" s="619"/>
      <c r="N35" s="619"/>
      <c r="O35" s="619"/>
      <c r="P35" s="619"/>
      <c r="Q35" s="620"/>
      <c r="R35" s="621">
        <v>456291</v>
      </c>
      <c r="S35" s="622"/>
      <c r="T35" s="622"/>
      <c r="U35" s="622"/>
      <c r="V35" s="622"/>
      <c r="W35" s="622"/>
      <c r="X35" s="622"/>
      <c r="Y35" s="623"/>
      <c r="Z35" s="659">
        <v>1.7</v>
      </c>
      <c r="AA35" s="659"/>
      <c r="AB35" s="659"/>
      <c r="AC35" s="659"/>
      <c r="AD35" s="660" t="s">
        <v>122</v>
      </c>
      <c r="AE35" s="660"/>
      <c r="AF35" s="660"/>
      <c r="AG35" s="660"/>
      <c r="AH35" s="660"/>
      <c r="AI35" s="660"/>
      <c r="AJ35" s="660"/>
      <c r="AK35" s="660"/>
      <c r="AL35" s="624" t="s">
        <v>122</v>
      </c>
      <c r="AM35" s="625"/>
      <c r="AN35" s="625"/>
      <c r="AO35" s="661"/>
      <c r="AP35" s="222"/>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119059</v>
      </c>
      <c r="CS35" s="634"/>
      <c r="CT35" s="634"/>
      <c r="CU35" s="634"/>
      <c r="CV35" s="634"/>
      <c r="CW35" s="634"/>
      <c r="CX35" s="634"/>
      <c r="CY35" s="635"/>
      <c r="CZ35" s="624">
        <v>0.5</v>
      </c>
      <c r="DA35" s="636"/>
      <c r="DB35" s="636"/>
      <c r="DC35" s="637"/>
      <c r="DD35" s="627">
        <v>96615</v>
      </c>
      <c r="DE35" s="634"/>
      <c r="DF35" s="634"/>
      <c r="DG35" s="634"/>
      <c r="DH35" s="634"/>
      <c r="DI35" s="634"/>
      <c r="DJ35" s="634"/>
      <c r="DK35" s="635"/>
      <c r="DL35" s="627">
        <v>96615</v>
      </c>
      <c r="DM35" s="634"/>
      <c r="DN35" s="634"/>
      <c r="DO35" s="634"/>
      <c r="DP35" s="634"/>
      <c r="DQ35" s="634"/>
      <c r="DR35" s="634"/>
      <c r="DS35" s="634"/>
      <c r="DT35" s="634"/>
      <c r="DU35" s="634"/>
      <c r="DV35" s="635"/>
      <c r="DW35" s="624">
        <v>1</v>
      </c>
      <c r="DX35" s="636"/>
      <c r="DY35" s="636"/>
      <c r="DZ35" s="636"/>
      <c r="EA35" s="636"/>
      <c r="EB35" s="636"/>
      <c r="EC35" s="648"/>
    </row>
    <row r="36" spans="2:133" ht="11.25" customHeight="1">
      <c r="B36" s="618" t="s">
        <v>315</v>
      </c>
      <c r="C36" s="619"/>
      <c r="D36" s="619"/>
      <c r="E36" s="619"/>
      <c r="F36" s="619"/>
      <c r="G36" s="619"/>
      <c r="H36" s="619"/>
      <c r="I36" s="619"/>
      <c r="J36" s="619"/>
      <c r="K36" s="619"/>
      <c r="L36" s="619"/>
      <c r="M36" s="619"/>
      <c r="N36" s="619"/>
      <c r="O36" s="619"/>
      <c r="P36" s="619"/>
      <c r="Q36" s="620"/>
      <c r="R36" s="621">
        <v>1137329</v>
      </c>
      <c r="S36" s="622"/>
      <c r="T36" s="622"/>
      <c r="U36" s="622"/>
      <c r="V36" s="622"/>
      <c r="W36" s="622"/>
      <c r="X36" s="622"/>
      <c r="Y36" s="623"/>
      <c r="Z36" s="659">
        <v>4.3</v>
      </c>
      <c r="AA36" s="659"/>
      <c r="AB36" s="659"/>
      <c r="AC36" s="659"/>
      <c r="AD36" s="660" t="s">
        <v>122</v>
      </c>
      <c r="AE36" s="660"/>
      <c r="AF36" s="660"/>
      <c r="AG36" s="660"/>
      <c r="AH36" s="660"/>
      <c r="AI36" s="660"/>
      <c r="AJ36" s="660"/>
      <c r="AK36" s="660"/>
      <c r="AL36" s="624" t="s">
        <v>122</v>
      </c>
      <c r="AM36" s="625"/>
      <c r="AN36" s="625"/>
      <c r="AO36" s="661"/>
      <c r="AP36" s="222"/>
      <c r="AQ36" s="670" t="s">
        <v>316</v>
      </c>
      <c r="AR36" s="671"/>
      <c r="AS36" s="671"/>
      <c r="AT36" s="671"/>
      <c r="AU36" s="671"/>
      <c r="AV36" s="671"/>
      <c r="AW36" s="671"/>
      <c r="AX36" s="671"/>
      <c r="AY36" s="672"/>
      <c r="AZ36" s="676">
        <v>2084564</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339195</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2276808</v>
      </c>
      <c r="CS36" s="622"/>
      <c r="CT36" s="622"/>
      <c r="CU36" s="622"/>
      <c r="CV36" s="622"/>
      <c r="CW36" s="622"/>
      <c r="CX36" s="622"/>
      <c r="CY36" s="623"/>
      <c r="CZ36" s="624">
        <v>9</v>
      </c>
      <c r="DA36" s="636"/>
      <c r="DB36" s="636"/>
      <c r="DC36" s="637"/>
      <c r="DD36" s="627">
        <v>2082953</v>
      </c>
      <c r="DE36" s="622"/>
      <c r="DF36" s="622"/>
      <c r="DG36" s="622"/>
      <c r="DH36" s="622"/>
      <c r="DI36" s="622"/>
      <c r="DJ36" s="622"/>
      <c r="DK36" s="623"/>
      <c r="DL36" s="627">
        <v>1079849</v>
      </c>
      <c r="DM36" s="622"/>
      <c r="DN36" s="622"/>
      <c r="DO36" s="622"/>
      <c r="DP36" s="622"/>
      <c r="DQ36" s="622"/>
      <c r="DR36" s="622"/>
      <c r="DS36" s="622"/>
      <c r="DT36" s="622"/>
      <c r="DU36" s="622"/>
      <c r="DV36" s="623"/>
      <c r="DW36" s="624">
        <v>11.5</v>
      </c>
      <c r="DX36" s="636"/>
      <c r="DY36" s="636"/>
      <c r="DZ36" s="636"/>
      <c r="EA36" s="636"/>
      <c r="EB36" s="636"/>
      <c r="EC36" s="648"/>
    </row>
    <row r="37" spans="2:133" ht="11.25" customHeight="1">
      <c r="B37" s="618" t="s">
        <v>319</v>
      </c>
      <c r="C37" s="619"/>
      <c r="D37" s="619"/>
      <c r="E37" s="619"/>
      <c r="F37" s="619"/>
      <c r="G37" s="619"/>
      <c r="H37" s="619"/>
      <c r="I37" s="619"/>
      <c r="J37" s="619"/>
      <c r="K37" s="619"/>
      <c r="L37" s="619"/>
      <c r="M37" s="619"/>
      <c r="N37" s="619"/>
      <c r="O37" s="619"/>
      <c r="P37" s="619"/>
      <c r="Q37" s="620"/>
      <c r="R37" s="621">
        <v>862492</v>
      </c>
      <c r="S37" s="622"/>
      <c r="T37" s="622"/>
      <c r="U37" s="622"/>
      <c r="V37" s="622"/>
      <c r="W37" s="622"/>
      <c r="X37" s="622"/>
      <c r="Y37" s="623"/>
      <c r="Z37" s="659">
        <v>3.2</v>
      </c>
      <c r="AA37" s="659"/>
      <c r="AB37" s="659"/>
      <c r="AC37" s="659"/>
      <c r="AD37" s="660">
        <v>1092</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206100</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339195</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928350</v>
      </c>
      <c r="CS37" s="634"/>
      <c r="CT37" s="634"/>
      <c r="CU37" s="634"/>
      <c r="CV37" s="634"/>
      <c r="CW37" s="634"/>
      <c r="CX37" s="634"/>
      <c r="CY37" s="635"/>
      <c r="CZ37" s="624">
        <v>3.7</v>
      </c>
      <c r="DA37" s="636"/>
      <c r="DB37" s="636"/>
      <c r="DC37" s="637"/>
      <c r="DD37" s="627">
        <v>928188</v>
      </c>
      <c r="DE37" s="634"/>
      <c r="DF37" s="634"/>
      <c r="DG37" s="634"/>
      <c r="DH37" s="634"/>
      <c r="DI37" s="634"/>
      <c r="DJ37" s="634"/>
      <c r="DK37" s="635"/>
      <c r="DL37" s="627">
        <v>718595</v>
      </c>
      <c r="DM37" s="634"/>
      <c r="DN37" s="634"/>
      <c r="DO37" s="634"/>
      <c r="DP37" s="634"/>
      <c r="DQ37" s="634"/>
      <c r="DR37" s="634"/>
      <c r="DS37" s="634"/>
      <c r="DT37" s="634"/>
      <c r="DU37" s="634"/>
      <c r="DV37" s="635"/>
      <c r="DW37" s="624">
        <v>7.7</v>
      </c>
      <c r="DX37" s="636"/>
      <c r="DY37" s="636"/>
      <c r="DZ37" s="636"/>
      <c r="EA37" s="636"/>
      <c r="EB37" s="636"/>
      <c r="EC37" s="648"/>
    </row>
    <row r="38" spans="2:133" ht="11.25" customHeight="1">
      <c r="B38" s="618" t="s">
        <v>323</v>
      </c>
      <c r="C38" s="619"/>
      <c r="D38" s="619"/>
      <c r="E38" s="619"/>
      <c r="F38" s="619"/>
      <c r="G38" s="619"/>
      <c r="H38" s="619"/>
      <c r="I38" s="619"/>
      <c r="J38" s="619"/>
      <c r="K38" s="619"/>
      <c r="L38" s="619"/>
      <c r="M38" s="619"/>
      <c r="N38" s="619"/>
      <c r="O38" s="619"/>
      <c r="P38" s="619"/>
      <c r="Q38" s="620"/>
      <c r="R38" s="621">
        <v>3546542</v>
      </c>
      <c r="S38" s="622"/>
      <c r="T38" s="622"/>
      <c r="U38" s="622"/>
      <c r="V38" s="622"/>
      <c r="W38" s="622"/>
      <c r="X38" s="622"/>
      <c r="Y38" s="623"/>
      <c r="Z38" s="659">
        <v>13.4</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111800</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4275</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1873413</v>
      </c>
      <c r="CS38" s="622"/>
      <c r="CT38" s="622"/>
      <c r="CU38" s="622"/>
      <c r="CV38" s="622"/>
      <c r="CW38" s="622"/>
      <c r="CX38" s="622"/>
      <c r="CY38" s="623"/>
      <c r="CZ38" s="624">
        <v>7.4</v>
      </c>
      <c r="DA38" s="636"/>
      <c r="DB38" s="636"/>
      <c r="DC38" s="637"/>
      <c r="DD38" s="627">
        <v>1447358</v>
      </c>
      <c r="DE38" s="622"/>
      <c r="DF38" s="622"/>
      <c r="DG38" s="622"/>
      <c r="DH38" s="622"/>
      <c r="DI38" s="622"/>
      <c r="DJ38" s="622"/>
      <c r="DK38" s="623"/>
      <c r="DL38" s="627">
        <v>1370581</v>
      </c>
      <c r="DM38" s="622"/>
      <c r="DN38" s="622"/>
      <c r="DO38" s="622"/>
      <c r="DP38" s="622"/>
      <c r="DQ38" s="622"/>
      <c r="DR38" s="622"/>
      <c r="DS38" s="622"/>
      <c r="DT38" s="622"/>
      <c r="DU38" s="622"/>
      <c r="DV38" s="623"/>
      <c r="DW38" s="624">
        <v>14.7</v>
      </c>
      <c r="DX38" s="636"/>
      <c r="DY38" s="636"/>
      <c r="DZ38" s="636"/>
      <c r="EA38" s="636"/>
      <c r="EB38" s="636"/>
      <c r="EC38" s="648"/>
    </row>
    <row r="39" spans="2:133" ht="11.25" customHeight="1">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v>5051</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6186</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927694</v>
      </c>
      <c r="CS39" s="634"/>
      <c r="CT39" s="634"/>
      <c r="CU39" s="634"/>
      <c r="CV39" s="634"/>
      <c r="CW39" s="634"/>
      <c r="CX39" s="634"/>
      <c r="CY39" s="635"/>
      <c r="CZ39" s="624">
        <v>3.7</v>
      </c>
      <c r="DA39" s="636"/>
      <c r="DB39" s="636"/>
      <c r="DC39" s="637"/>
      <c r="DD39" s="627">
        <v>459003</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c r="B40" s="618" t="s">
        <v>331</v>
      </c>
      <c r="C40" s="619"/>
      <c r="D40" s="619"/>
      <c r="E40" s="619"/>
      <c r="F40" s="619"/>
      <c r="G40" s="619"/>
      <c r="H40" s="619"/>
      <c r="I40" s="619"/>
      <c r="J40" s="619"/>
      <c r="K40" s="619"/>
      <c r="L40" s="619"/>
      <c r="M40" s="619"/>
      <c r="N40" s="619"/>
      <c r="O40" s="619"/>
      <c r="P40" s="619"/>
      <c r="Q40" s="620"/>
      <c r="R40" s="621">
        <v>56742</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23"/>
      <c r="BM40" s="619" t="s">
        <v>334</v>
      </c>
      <c r="BN40" s="619"/>
      <c r="BO40" s="619"/>
      <c r="BP40" s="619"/>
      <c r="BQ40" s="619"/>
      <c r="BR40" s="619"/>
      <c r="BS40" s="619"/>
      <c r="BT40" s="619"/>
      <c r="BU40" s="620"/>
      <c r="BV40" s="621">
        <v>95</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1000000</v>
      </c>
      <c r="CS40" s="622"/>
      <c r="CT40" s="622"/>
      <c r="CU40" s="622"/>
      <c r="CV40" s="622"/>
      <c r="CW40" s="622"/>
      <c r="CX40" s="622"/>
      <c r="CY40" s="623"/>
      <c r="CZ40" s="624">
        <v>4</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c r="B41" s="602" t="s">
        <v>336</v>
      </c>
      <c r="C41" s="603"/>
      <c r="D41" s="603"/>
      <c r="E41" s="603"/>
      <c r="F41" s="603"/>
      <c r="G41" s="603"/>
      <c r="H41" s="603"/>
      <c r="I41" s="603"/>
      <c r="J41" s="603"/>
      <c r="K41" s="603"/>
      <c r="L41" s="603"/>
      <c r="M41" s="603"/>
      <c r="N41" s="603"/>
      <c r="O41" s="603"/>
      <c r="P41" s="603"/>
      <c r="Q41" s="604"/>
      <c r="R41" s="605">
        <v>26564584</v>
      </c>
      <c r="S41" s="646"/>
      <c r="T41" s="646"/>
      <c r="U41" s="646"/>
      <c r="V41" s="646"/>
      <c r="W41" s="646"/>
      <c r="X41" s="646"/>
      <c r="Y41" s="649"/>
      <c r="Z41" s="650">
        <v>100</v>
      </c>
      <c r="AA41" s="650"/>
      <c r="AB41" s="650"/>
      <c r="AC41" s="650"/>
      <c r="AD41" s="651">
        <v>9294993</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354851</v>
      </c>
      <c r="BA41" s="622"/>
      <c r="BB41" s="622"/>
      <c r="BC41" s="622"/>
      <c r="BD41" s="634"/>
      <c r="BE41" s="634"/>
      <c r="BF41" s="657"/>
      <c r="BG41" s="662"/>
      <c r="BH41" s="663"/>
      <c r="BI41" s="663"/>
      <c r="BJ41" s="663"/>
      <c r="BK41" s="663"/>
      <c r="BL41" s="223"/>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c r="AQ42" s="666" t="s">
        <v>340</v>
      </c>
      <c r="AR42" s="667"/>
      <c r="AS42" s="667"/>
      <c r="AT42" s="667"/>
      <c r="AU42" s="667"/>
      <c r="AV42" s="667"/>
      <c r="AW42" s="667"/>
      <c r="AX42" s="667"/>
      <c r="AY42" s="668"/>
      <c r="AZ42" s="605">
        <v>1406762</v>
      </c>
      <c r="BA42" s="646"/>
      <c r="BB42" s="646"/>
      <c r="BC42" s="646"/>
      <c r="BD42" s="606"/>
      <c r="BE42" s="606"/>
      <c r="BF42" s="669"/>
      <c r="BG42" s="664"/>
      <c r="BH42" s="665"/>
      <c r="BI42" s="665"/>
      <c r="BJ42" s="665"/>
      <c r="BK42" s="665"/>
      <c r="BL42" s="224"/>
      <c r="BM42" s="603" t="s">
        <v>341</v>
      </c>
      <c r="BN42" s="603"/>
      <c r="BO42" s="603"/>
      <c r="BP42" s="603"/>
      <c r="BQ42" s="603"/>
      <c r="BR42" s="603"/>
      <c r="BS42" s="603"/>
      <c r="BT42" s="603"/>
      <c r="BU42" s="604"/>
      <c r="BV42" s="605">
        <v>452</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6174063</v>
      </c>
      <c r="CS42" s="634"/>
      <c r="CT42" s="634"/>
      <c r="CU42" s="634"/>
      <c r="CV42" s="634"/>
      <c r="CW42" s="634"/>
      <c r="CX42" s="634"/>
      <c r="CY42" s="635"/>
      <c r="CZ42" s="624">
        <v>24.5</v>
      </c>
      <c r="DA42" s="636"/>
      <c r="DB42" s="636"/>
      <c r="DC42" s="637"/>
      <c r="DD42" s="627">
        <v>573317</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c r="B43" s="214" t="s">
        <v>343</v>
      </c>
      <c r="CD43" s="618" t="s">
        <v>344</v>
      </c>
      <c r="CE43" s="619"/>
      <c r="CF43" s="619"/>
      <c r="CG43" s="619"/>
      <c r="CH43" s="619"/>
      <c r="CI43" s="619"/>
      <c r="CJ43" s="619"/>
      <c r="CK43" s="619"/>
      <c r="CL43" s="619"/>
      <c r="CM43" s="619"/>
      <c r="CN43" s="619"/>
      <c r="CO43" s="619"/>
      <c r="CP43" s="619"/>
      <c r="CQ43" s="620"/>
      <c r="CR43" s="621">
        <v>217001</v>
      </c>
      <c r="CS43" s="634"/>
      <c r="CT43" s="634"/>
      <c r="CU43" s="634"/>
      <c r="CV43" s="634"/>
      <c r="CW43" s="634"/>
      <c r="CX43" s="634"/>
      <c r="CY43" s="635"/>
      <c r="CZ43" s="624">
        <v>0.9</v>
      </c>
      <c r="DA43" s="636"/>
      <c r="DB43" s="636"/>
      <c r="DC43" s="637"/>
      <c r="DD43" s="627">
        <v>217001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4960290</v>
      </c>
      <c r="CS44" s="622"/>
      <c r="CT44" s="622"/>
      <c r="CU44" s="622"/>
      <c r="CV44" s="622"/>
      <c r="CW44" s="622"/>
      <c r="CX44" s="622"/>
      <c r="CY44" s="623"/>
      <c r="CZ44" s="624">
        <v>19.7</v>
      </c>
      <c r="DA44" s="625"/>
      <c r="DB44" s="625"/>
      <c r="DC44" s="626"/>
      <c r="DD44" s="627">
        <v>423475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3651483</v>
      </c>
      <c r="CS45" s="634"/>
      <c r="CT45" s="634"/>
      <c r="CU45" s="634"/>
      <c r="CV45" s="634"/>
      <c r="CW45" s="634"/>
      <c r="CX45" s="634"/>
      <c r="CY45" s="635"/>
      <c r="CZ45" s="624">
        <v>14.5</v>
      </c>
      <c r="DA45" s="636"/>
      <c r="DB45" s="636"/>
      <c r="DC45" s="637"/>
      <c r="DD45" s="627">
        <v>32923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c r="B46" s="225"/>
      <c r="CD46" s="642"/>
      <c r="CE46" s="643"/>
      <c r="CF46" s="618" t="s">
        <v>349</v>
      </c>
      <c r="CG46" s="619"/>
      <c r="CH46" s="619"/>
      <c r="CI46" s="619"/>
      <c r="CJ46" s="619"/>
      <c r="CK46" s="619"/>
      <c r="CL46" s="619"/>
      <c r="CM46" s="619"/>
      <c r="CN46" s="619"/>
      <c r="CO46" s="619"/>
      <c r="CP46" s="619"/>
      <c r="CQ46" s="620"/>
      <c r="CR46" s="621">
        <v>1236608</v>
      </c>
      <c r="CS46" s="622"/>
      <c r="CT46" s="622"/>
      <c r="CU46" s="622"/>
      <c r="CV46" s="622"/>
      <c r="CW46" s="622"/>
      <c r="CX46" s="622"/>
      <c r="CY46" s="623"/>
      <c r="CZ46" s="624">
        <v>4.9000000000000004</v>
      </c>
      <c r="DA46" s="625"/>
      <c r="DB46" s="625"/>
      <c r="DC46" s="626"/>
      <c r="DD46" s="627">
        <v>378289</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c r="B47" s="225"/>
      <c r="CD47" s="642"/>
      <c r="CE47" s="643"/>
      <c r="CF47" s="618" t="s">
        <v>350</v>
      </c>
      <c r="CG47" s="619"/>
      <c r="CH47" s="619"/>
      <c r="CI47" s="619"/>
      <c r="CJ47" s="619"/>
      <c r="CK47" s="619"/>
      <c r="CL47" s="619"/>
      <c r="CM47" s="619"/>
      <c r="CN47" s="619"/>
      <c r="CO47" s="619"/>
      <c r="CP47" s="619"/>
      <c r="CQ47" s="620"/>
      <c r="CR47" s="621">
        <v>1213773</v>
      </c>
      <c r="CS47" s="634"/>
      <c r="CT47" s="634"/>
      <c r="CU47" s="634"/>
      <c r="CV47" s="634"/>
      <c r="CW47" s="634"/>
      <c r="CX47" s="634"/>
      <c r="CY47" s="635"/>
      <c r="CZ47" s="624">
        <v>4.8</v>
      </c>
      <c r="DA47" s="636"/>
      <c r="DB47" s="636"/>
      <c r="DC47" s="637"/>
      <c r="DD47" s="627">
        <v>149842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1">
      <c r="B48" s="225"/>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c r="B49" s="225"/>
      <c r="CD49" s="602" t="s">
        <v>352</v>
      </c>
      <c r="CE49" s="603"/>
      <c r="CF49" s="603"/>
      <c r="CG49" s="603"/>
      <c r="CH49" s="603"/>
      <c r="CI49" s="603"/>
      <c r="CJ49" s="603"/>
      <c r="CK49" s="603"/>
      <c r="CL49" s="603"/>
      <c r="CM49" s="603"/>
      <c r="CN49" s="603"/>
      <c r="CO49" s="603"/>
      <c r="CP49" s="603"/>
      <c r="CQ49" s="604"/>
      <c r="CR49" s="605">
        <v>25195340</v>
      </c>
      <c r="CS49" s="606"/>
      <c r="CT49" s="606"/>
      <c r="CU49" s="606"/>
      <c r="CV49" s="606"/>
      <c r="CW49" s="606"/>
      <c r="CX49" s="606"/>
      <c r="CY49" s="607"/>
      <c r="CZ49" s="608">
        <v>100</v>
      </c>
      <c r="DA49" s="609"/>
      <c r="DB49" s="609"/>
      <c r="DC49" s="610"/>
      <c r="DD49" s="611">
        <v>12416405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hM7oEv2/gEZRC0PuQtSHBUypx9GVi7AnPU0x6UU1UnsSrWLzMquq4Wf5fyqp9VetGp49aUU2PTXBgwNjR/qJxA==" saltValue="15s54yzPOBp5BiBJQMSWo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 zeroHeight="1"/>
  <cols>
    <col min="1" max="130" width="2.7265625" style="231" customWidth="1"/>
    <col min="131" max="131" width="1.6328125" style="231" customWidth="1"/>
    <col min="132" max="16384" width="9" style="231" hidden="1"/>
  </cols>
  <sheetData>
    <row r="1" spans="1:131" ht="11.25" customHeight="1" thickBot="1">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354</v>
      </c>
      <c r="DK2" s="1092"/>
      <c r="DL2" s="1092"/>
      <c r="DM2" s="1092"/>
      <c r="DN2" s="1092"/>
      <c r="DO2" s="1093"/>
      <c r="DP2" s="228"/>
      <c r="DQ2" s="1091" t="s">
        <v>355</v>
      </c>
      <c r="DR2" s="1092"/>
      <c r="DS2" s="1092"/>
      <c r="DT2" s="1092"/>
      <c r="DU2" s="1092"/>
      <c r="DV2" s="1092"/>
      <c r="DW2" s="1092"/>
      <c r="DX2" s="1092"/>
      <c r="DY2" s="1092"/>
      <c r="DZ2" s="1093"/>
      <c r="EA2" s="230"/>
    </row>
    <row r="3" spans="1:131" ht="11.25" customHeight="1">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32"/>
      <c r="BA5" s="232"/>
      <c r="BB5" s="232"/>
      <c r="BC5" s="232"/>
      <c r="BD5" s="232"/>
      <c r="BE5" s="233"/>
      <c r="BF5" s="233"/>
      <c r="BG5" s="233"/>
      <c r="BH5" s="233"/>
      <c r="BI5" s="233"/>
      <c r="BJ5" s="233"/>
      <c r="BK5" s="233"/>
      <c r="BL5" s="233"/>
      <c r="BM5" s="233"/>
      <c r="BN5" s="233"/>
      <c r="BO5" s="233"/>
      <c r="BP5" s="233"/>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34"/>
    </row>
    <row r="6" spans="1:131" s="235" customFormat="1" ht="26.25" customHeight="1" thickBot="1">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c r="A7" s="236">
        <v>1</v>
      </c>
      <c r="B7" s="1047" t="s">
        <v>375</v>
      </c>
      <c r="C7" s="1048"/>
      <c r="D7" s="1048"/>
      <c r="E7" s="1048"/>
      <c r="F7" s="1048"/>
      <c r="G7" s="1048"/>
      <c r="H7" s="1048"/>
      <c r="I7" s="1048"/>
      <c r="J7" s="1048"/>
      <c r="K7" s="1048"/>
      <c r="L7" s="1048"/>
      <c r="M7" s="1048"/>
      <c r="N7" s="1048"/>
      <c r="O7" s="1048"/>
      <c r="P7" s="1049"/>
      <c r="Q7" s="1102">
        <v>26546</v>
      </c>
      <c r="R7" s="1103"/>
      <c r="S7" s="1103"/>
      <c r="T7" s="1103"/>
      <c r="U7" s="1103"/>
      <c r="V7" s="1103">
        <v>25166</v>
      </c>
      <c r="W7" s="1103"/>
      <c r="X7" s="1103"/>
      <c r="Y7" s="1103"/>
      <c r="Z7" s="1103"/>
      <c r="AA7" s="1103">
        <v>1380</v>
      </c>
      <c r="AB7" s="1103"/>
      <c r="AC7" s="1103"/>
      <c r="AD7" s="1103"/>
      <c r="AE7" s="1104"/>
      <c r="AF7" s="1105">
        <v>1236</v>
      </c>
      <c r="AG7" s="1106"/>
      <c r="AH7" s="1106"/>
      <c r="AI7" s="1106"/>
      <c r="AJ7" s="1107"/>
      <c r="AK7" s="1108">
        <v>418</v>
      </c>
      <c r="AL7" s="1109"/>
      <c r="AM7" s="1109"/>
      <c r="AN7" s="1109"/>
      <c r="AO7" s="1109"/>
      <c r="AP7" s="1109">
        <v>25262</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558</v>
      </c>
      <c r="BT7" s="1100"/>
      <c r="BU7" s="1100"/>
      <c r="BV7" s="1100"/>
      <c r="BW7" s="1100"/>
      <c r="BX7" s="1100"/>
      <c r="BY7" s="1100"/>
      <c r="BZ7" s="1100"/>
      <c r="CA7" s="1100"/>
      <c r="CB7" s="1100"/>
      <c r="CC7" s="1100"/>
      <c r="CD7" s="1100"/>
      <c r="CE7" s="1100"/>
      <c r="CF7" s="1100"/>
      <c r="CG7" s="1112"/>
      <c r="CH7" s="1096">
        <v>-5</v>
      </c>
      <c r="CI7" s="1097"/>
      <c r="CJ7" s="1097"/>
      <c r="CK7" s="1097"/>
      <c r="CL7" s="1098"/>
      <c r="CM7" s="1096">
        <v>2806</v>
      </c>
      <c r="CN7" s="1097"/>
      <c r="CO7" s="1097"/>
      <c r="CP7" s="1097"/>
      <c r="CQ7" s="1098"/>
      <c r="CR7" s="1096">
        <v>21</v>
      </c>
      <c r="CS7" s="1097"/>
      <c r="CT7" s="1097"/>
      <c r="CU7" s="1097"/>
      <c r="CV7" s="1098"/>
      <c r="CW7" s="1096">
        <v>108</v>
      </c>
      <c r="CX7" s="1097"/>
      <c r="CY7" s="1097"/>
      <c r="CZ7" s="1097"/>
      <c r="DA7" s="1098"/>
      <c r="DB7" s="1096">
        <v>1000</v>
      </c>
      <c r="DC7" s="1097"/>
      <c r="DD7" s="1097"/>
      <c r="DE7" s="1097"/>
      <c r="DF7" s="1098"/>
      <c r="DG7" s="1096" t="s">
        <v>492</v>
      </c>
      <c r="DH7" s="1097"/>
      <c r="DI7" s="1097"/>
      <c r="DJ7" s="1097"/>
      <c r="DK7" s="1098"/>
      <c r="DL7" s="1096" t="s">
        <v>492</v>
      </c>
      <c r="DM7" s="1097"/>
      <c r="DN7" s="1097"/>
      <c r="DO7" s="1097"/>
      <c r="DP7" s="1098"/>
      <c r="DQ7" s="1096" t="s">
        <v>492</v>
      </c>
      <c r="DR7" s="1097"/>
      <c r="DS7" s="1097"/>
      <c r="DT7" s="1097"/>
      <c r="DU7" s="1098"/>
      <c r="DV7" s="1099"/>
      <c r="DW7" s="1100"/>
      <c r="DX7" s="1100"/>
      <c r="DY7" s="1100"/>
      <c r="DZ7" s="1101"/>
      <c r="EA7" s="234"/>
    </row>
    <row r="8" spans="1:131" s="235" customFormat="1" ht="26.25" customHeight="1">
      <c r="A8" s="238">
        <v>2</v>
      </c>
      <c r="B8" s="1030" t="s">
        <v>376</v>
      </c>
      <c r="C8" s="1031"/>
      <c r="D8" s="1031"/>
      <c r="E8" s="1031"/>
      <c r="F8" s="1031"/>
      <c r="G8" s="1031"/>
      <c r="H8" s="1031"/>
      <c r="I8" s="1031"/>
      <c r="J8" s="1031"/>
      <c r="K8" s="1031"/>
      <c r="L8" s="1031"/>
      <c r="M8" s="1031"/>
      <c r="N8" s="1031"/>
      <c r="O8" s="1031"/>
      <c r="P8" s="1032"/>
      <c r="Q8" s="1038">
        <v>1</v>
      </c>
      <c r="R8" s="1039"/>
      <c r="S8" s="1039"/>
      <c r="T8" s="1039"/>
      <c r="U8" s="1039"/>
      <c r="V8" s="1039">
        <v>1</v>
      </c>
      <c r="W8" s="1039"/>
      <c r="X8" s="1039"/>
      <c r="Y8" s="1039"/>
      <c r="Z8" s="1039"/>
      <c r="AA8" s="1039" t="s">
        <v>554</v>
      </c>
      <c r="AB8" s="1039"/>
      <c r="AC8" s="1039"/>
      <c r="AD8" s="1039"/>
      <c r="AE8" s="1040"/>
      <c r="AF8" s="1035" t="s">
        <v>122</v>
      </c>
      <c r="AG8" s="1036"/>
      <c r="AH8" s="1036"/>
      <c r="AI8" s="1036"/>
      <c r="AJ8" s="1037"/>
      <c r="AK8" s="1080" t="s">
        <v>554</v>
      </c>
      <c r="AL8" s="1081"/>
      <c r="AM8" s="1081"/>
      <c r="AN8" s="1081"/>
      <c r="AO8" s="1081"/>
      <c r="AP8" s="1081" t="s">
        <v>554</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559</v>
      </c>
      <c r="BT8" s="993"/>
      <c r="BU8" s="993"/>
      <c r="BV8" s="993"/>
      <c r="BW8" s="993"/>
      <c r="BX8" s="993"/>
      <c r="BY8" s="993"/>
      <c r="BZ8" s="993"/>
      <c r="CA8" s="993"/>
      <c r="CB8" s="993"/>
      <c r="CC8" s="993"/>
      <c r="CD8" s="993"/>
      <c r="CE8" s="993"/>
      <c r="CF8" s="993"/>
      <c r="CG8" s="1014"/>
      <c r="CH8" s="989">
        <v>-100</v>
      </c>
      <c r="CI8" s="990"/>
      <c r="CJ8" s="990"/>
      <c r="CK8" s="990"/>
      <c r="CL8" s="991"/>
      <c r="CM8" s="989">
        <v>236</v>
      </c>
      <c r="CN8" s="990"/>
      <c r="CO8" s="990"/>
      <c r="CP8" s="990"/>
      <c r="CQ8" s="991"/>
      <c r="CR8" s="989">
        <v>12</v>
      </c>
      <c r="CS8" s="990"/>
      <c r="CT8" s="990"/>
      <c r="CU8" s="990"/>
      <c r="CV8" s="991"/>
      <c r="CW8" s="989" t="s">
        <v>492</v>
      </c>
      <c r="CX8" s="990"/>
      <c r="CY8" s="990"/>
      <c r="CZ8" s="990"/>
      <c r="DA8" s="991"/>
      <c r="DB8" s="989">
        <v>88</v>
      </c>
      <c r="DC8" s="990"/>
      <c r="DD8" s="990"/>
      <c r="DE8" s="990"/>
      <c r="DF8" s="991"/>
      <c r="DG8" s="989" t="s">
        <v>492</v>
      </c>
      <c r="DH8" s="990"/>
      <c r="DI8" s="990"/>
      <c r="DJ8" s="990"/>
      <c r="DK8" s="991"/>
      <c r="DL8" s="989" t="s">
        <v>492</v>
      </c>
      <c r="DM8" s="990"/>
      <c r="DN8" s="990"/>
      <c r="DO8" s="990"/>
      <c r="DP8" s="991"/>
      <c r="DQ8" s="989" t="s">
        <v>492</v>
      </c>
      <c r="DR8" s="990"/>
      <c r="DS8" s="990"/>
      <c r="DT8" s="990"/>
      <c r="DU8" s="991"/>
      <c r="DV8" s="992"/>
      <c r="DW8" s="993"/>
      <c r="DX8" s="993"/>
      <c r="DY8" s="993"/>
      <c r="DZ8" s="994"/>
      <c r="EA8" s="234"/>
    </row>
    <row r="9" spans="1:131" s="235" customFormat="1" ht="26.25" customHeight="1">
      <c r="A9" s="238">
        <v>3</v>
      </c>
      <c r="B9" s="1030" t="s">
        <v>377</v>
      </c>
      <c r="C9" s="1031"/>
      <c r="D9" s="1031"/>
      <c r="E9" s="1031"/>
      <c r="F9" s="1031"/>
      <c r="G9" s="1031"/>
      <c r="H9" s="1031"/>
      <c r="I9" s="1031"/>
      <c r="J9" s="1031"/>
      <c r="K9" s="1031"/>
      <c r="L9" s="1031"/>
      <c r="M9" s="1031"/>
      <c r="N9" s="1031"/>
      <c r="O9" s="1031"/>
      <c r="P9" s="1032"/>
      <c r="Q9" s="1038">
        <v>18</v>
      </c>
      <c r="R9" s="1039"/>
      <c r="S9" s="1039"/>
      <c r="T9" s="1039"/>
      <c r="U9" s="1039"/>
      <c r="V9" s="1039">
        <v>29</v>
      </c>
      <c r="W9" s="1039"/>
      <c r="X9" s="1039"/>
      <c r="Y9" s="1039"/>
      <c r="Z9" s="1039"/>
      <c r="AA9" s="1039">
        <v>-11</v>
      </c>
      <c r="AB9" s="1039"/>
      <c r="AC9" s="1039"/>
      <c r="AD9" s="1039"/>
      <c r="AE9" s="1040"/>
      <c r="AF9" s="1035">
        <v>-11</v>
      </c>
      <c r="AG9" s="1036"/>
      <c r="AH9" s="1036"/>
      <c r="AI9" s="1036"/>
      <c r="AJ9" s="1037"/>
      <c r="AK9" s="1080" t="s">
        <v>554</v>
      </c>
      <c r="AL9" s="1081"/>
      <c r="AM9" s="1081"/>
      <c r="AN9" s="1081"/>
      <c r="AO9" s="1081"/>
      <c r="AP9" s="1081">
        <v>95</v>
      </c>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560</v>
      </c>
      <c r="BT9" s="993"/>
      <c r="BU9" s="993"/>
      <c r="BV9" s="993"/>
      <c r="BW9" s="993"/>
      <c r="BX9" s="993"/>
      <c r="BY9" s="993"/>
      <c r="BZ9" s="993"/>
      <c r="CA9" s="993"/>
      <c r="CB9" s="993"/>
      <c r="CC9" s="993"/>
      <c r="CD9" s="993"/>
      <c r="CE9" s="993"/>
      <c r="CF9" s="993"/>
      <c r="CG9" s="1014"/>
      <c r="CH9" s="989">
        <v>-7</v>
      </c>
      <c r="CI9" s="990"/>
      <c r="CJ9" s="990"/>
      <c r="CK9" s="990"/>
      <c r="CL9" s="991"/>
      <c r="CM9" s="989">
        <v>111</v>
      </c>
      <c r="CN9" s="990"/>
      <c r="CO9" s="990"/>
      <c r="CP9" s="990"/>
      <c r="CQ9" s="991"/>
      <c r="CR9" s="989">
        <v>11</v>
      </c>
      <c r="CS9" s="990"/>
      <c r="CT9" s="990"/>
      <c r="CU9" s="990"/>
      <c r="CV9" s="991"/>
      <c r="CW9" s="989" t="s">
        <v>492</v>
      </c>
      <c r="CX9" s="990"/>
      <c r="CY9" s="990"/>
      <c r="CZ9" s="990"/>
      <c r="DA9" s="991"/>
      <c r="DB9" s="989" t="s">
        <v>492</v>
      </c>
      <c r="DC9" s="990"/>
      <c r="DD9" s="990"/>
      <c r="DE9" s="990"/>
      <c r="DF9" s="991"/>
      <c r="DG9" s="989" t="s">
        <v>492</v>
      </c>
      <c r="DH9" s="990"/>
      <c r="DI9" s="990"/>
      <c r="DJ9" s="990"/>
      <c r="DK9" s="991"/>
      <c r="DL9" s="989" t="s">
        <v>492</v>
      </c>
      <c r="DM9" s="990"/>
      <c r="DN9" s="990"/>
      <c r="DO9" s="990"/>
      <c r="DP9" s="991"/>
      <c r="DQ9" s="989" t="s">
        <v>492</v>
      </c>
      <c r="DR9" s="990"/>
      <c r="DS9" s="990"/>
      <c r="DT9" s="990"/>
      <c r="DU9" s="991"/>
      <c r="DV9" s="992"/>
      <c r="DW9" s="993"/>
      <c r="DX9" s="993"/>
      <c r="DY9" s="993"/>
      <c r="DZ9" s="994"/>
      <c r="EA9" s="234"/>
    </row>
    <row r="10" spans="1:131" s="235" customFormat="1" ht="26.25" customHeight="1">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378</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c r="A23" s="240" t="s">
        <v>379</v>
      </c>
      <c r="B23" s="937" t="s">
        <v>380</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1225</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c r="A24" s="1060" t="s">
        <v>381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c r="A25" s="1059" t="s">
        <v>382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c r="A26" s="995" t="s">
        <v>358</v>
      </c>
      <c r="B26" s="996"/>
      <c r="C26" s="996"/>
      <c r="D26" s="996"/>
      <c r="E26" s="996"/>
      <c r="F26" s="996"/>
      <c r="G26" s="996"/>
      <c r="H26" s="996"/>
      <c r="I26" s="996"/>
      <c r="J26" s="996"/>
      <c r="K26" s="996"/>
      <c r="L26" s="996"/>
      <c r="M26" s="996"/>
      <c r="N26" s="996"/>
      <c r="O26" s="996"/>
      <c r="P26" s="997"/>
      <c r="Q26" s="1001" t="s">
        <v>383</v>
      </c>
      <c r="R26" s="1002"/>
      <c r="S26" s="1002"/>
      <c r="T26" s="1002"/>
      <c r="U26" s="1003"/>
      <c r="V26" s="1001" t="s">
        <v>384</v>
      </c>
      <c r="W26" s="1002"/>
      <c r="X26" s="1002"/>
      <c r="Y26" s="1002"/>
      <c r="Z26" s="1003"/>
      <c r="AA26" s="1001" t="s">
        <v>385</v>
      </c>
      <c r="AB26" s="1002"/>
      <c r="AC26" s="1002"/>
      <c r="AD26" s="1002"/>
      <c r="AE26" s="1002"/>
      <c r="AF26" s="1055" t="s">
        <v>386</v>
      </c>
      <c r="AG26" s="1008"/>
      <c r="AH26" s="1008"/>
      <c r="AI26" s="1008"/>
      <c r="AJ26" s="1056"/>
      <c r="AK26" s="1002" t="s">
        <v>387</v>
      </c>
      <c r="AL26" s="1002"/>
      <c r="AM26" s="1002"/>
      <c r="AN26" s="1002"/>
      <c r="AO26" s="1003"/>
      <c r="AP26" s="1001" t="s">
        <v>388</v>
      </c>
      <c r="AQ26" s="1002"/>
      <c r="AR26" s="1002"/>
      <c r="AS26" s="1002"/>
      <c r="AT26" s="1003"/>
      <c r="AU26" s="1001" t="s">
        <v>389</v>
      </c>
      <c r="AV26" s="1002"/>
      <c r="AW26" s="1002"/>
      <c r="AX26" s="1002"/>
      <c r="AY26" s="1003"/>
      <c r="AZ26" s="1001" t="s">
        <v>390</v>
      </c>
      <c r="BA26" s="1002"/>
      <c r="BB26" s="1002"/>
      <c r="BC26" s="1002"/>
      <c r="BD26" s="1003"/>
      <c r="BE26" s="1001" t="s">
        <v>365</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c r="A28" s="242">
        <v>1</v>
      </c>
      <c r="B28" s="1047" t="s">
        <v>391</v>
      </c>
      <c r="C28" s="1048"/>
      <c r="D28" s="1048"/>
      <c r="E28" s="1048"/>
      <c r="F28" s="1048"/>
      <c r="G28" s="1048"/>
      <c r="H28" s="1048"/>
      <c r="I28" s="1048"/>
      <c r="J28" s="1048"/>
      <c r="K28" s="1048"/>
      <c r="L28" s="1048"/>
      <c r="M28" s="1048"/>
      <c r="N28" s="1048"/>
      <c r="O28" s="1048"/>
      <c r="P28" s="1049"/>
      <c r="Q28" s="1050">
        <v>4189</v>
      </c>
      <c r="R28" s="1051"/>
      <c r="S28" s="1051"/>
      <c r="T28" s="1051"/>
      <c r="U28" s="1051"/>
      <c r="V28" s="1051">
        <v>3850</v>
      </c>
      <c r="W28" s="1051"/>
      <c r="X28" s="1051"/>
      <c r="Y28" s="1051"/>
      <c r="Z28" s="1051"/>
      <c r="AA28" s="1051">
        <v>339</v>
      </c>
      <c r="AB28" s="1051"/>
      <c r="AC28" s="1051"/>
      <c r="AD28" s="1051"/>
      <c r="AE28" s="1052"/>
      <c r="AF28" s="1053">
        <v>339</v>
      </c>
      <c r="AG28" s="1051"/>
      <c r="AH28" s="1051"/>
      <c r="AI28" s="1051"/>
      <c r="AJ28" s="1054"/>
      <c r="AK28" s="1042">
        <v>355</v>
      </c>
      <c r="AL28" s="1043"/>
      <c r="AM28" s="1043"/>
      <c r="AN28" s="1043"/>
      <c r="AO28" s="1043"/>
      <c r="AP28" s="1043" t="s">
        <v>492</v>
      </c>
      <c r="AQ28" s="1043"/>
      <c r="AR28" s="1043"/>
      <c r="AS28" s="1043"/>
      <c r="AT28" s="1043"/>
      <c r="AU28" s="1043" t="s">
        <v>492</v>
      </c>
      <c r="AV28" s="1043"/>
      <c r="AW28" s="1043"/>
      <c r="AX28" s="1043"/>
      <c r="AY28" s="1043"/>
      <c r="AZ28" s="1044" t="s">
        <v>492</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c r="A29" s="242">
        <v>2</v>
      </c>
      <c r="B29" s="1030" t="s">
        <v>392</v>
      </c>
      <c r="C29" s="1031"/>
      <c r="D29" s="1031"/>
      <c r="E29" s="1031"/>
      <c r="F29" s="1031"/>
      <c r="G29" s="1031"/>
      <c r="H29" s="1031"/>
      <c r="I29" s="1031"/>
      <c r="J29" s="1031"/>
      <c r="K29" s="1031"/>
      <c r="L29" s="1031"/>
      <c r="M29" s="1031"/>
      <c r="N29" s="1031"/>
      <c r="O29" s="1031"/>
      <c r="P29" s="1032"/>
      <c r="Q29" s="1038">
        <v>4561</v>
      </c>
      <c r="R29" s="1039"/>
      <c r="S29" s="1039"/>
      <c r="T29" s="1039"/>
      <c r="U29" s="1039"/>
      <c r="V29" s="1039">
        <v>4254</v>
      </c>
      <c r="W29" s="1039"/>
      <c r="X29" s="1039"/>
      <c r="Y29" s="1039"/>
      <c r="Z29" s="1039"/>
      <c r="AA29" s="1039">
        <v>307</v>
      </c>
      <c r="AB29" s="1039"/>
      <c r="AC29" s="1039"/>
      <c r="AD29" s="1039"/>
      <c r="AE29" s="1040"/>
      <c r="AF29" s="1035">
        <v>307</v>
      </c>
      <c r="AG29" s="1036"/>
      <c r="AH29" s="1036"/>
      <c r="AI29" s="1036"/>
      <c r="AJ29" s="1037"/>
      <c r="AK29" s="980">
        <v>662</v>
      </c>
      <c r="AL29" s="971"/>
      <c r="AM29" s="971"/>
      <c r="AN29" s="971"/>
      <c r="AO29" s="971"/>
      <c r="AP29" s="971" t="s">
        <v>492</v>
      </c>
      <c r="AQ29" s="971"/>
      <c r="AR29" s="971"/>
      <c r="AS29" s="971"/>
      <c r="AT29" s="971"/>
      <c r="AU29" s="971" t="s">
        <v>492</v>
      </c>
      <c r="AV29" s="971"/>
      <c r="AW29" s="971"/>
      <c r="AX29" s="971"/>
      <c r="AY29" s="971"/>
      <c r="AZ29" s="971" t="s">
        <v>492</v>
      </c>
      <c r="BA29" s="971"/>
      <c r="BB29" s="971"/>
      <c r="BC29" s="971"/>
      <c r="BD29" s="97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c r="A30" s="242">
        <v>3</v>
      </c>
      <c r="B30" s="1030" t="s">
        <v>393</v>
      </c>
      <c r="C30" s="1031"/>
      <c r="D30" s="1031"/>
      <c r="E30" s="1031"/>
      <c r="F30" s="1031"/>
      <c r="G30" s="1031"/>
      <c r="H30" s="1031"/>
      <c r="I30" s="1031"/>
      <c r="J30" s="1031"/>
      <c r="K30" s="1031"/>
      <c r="L30" s="1031"/>
      <c r="M30" s="1031"/>
      <c r="N30" s="1031"/>
      <c r="O30" s="1031"/>
      <c r="P30" s="1032"/>
      <c r="Q30" s="1038">
        <v>621</v>
      </c>
      <c r="R30" s="1039"/>
      <c r="S30" s="1039"/>
      <c r="T30" s="1039"/>
      <c r="U30" s="1039"/>
      <c r="V30" s="1039">
        <v>606</v>
      </c>
      <c r="W30" s="1039"/>
      <c r="X30" s="1039"/>
      <c r="Y30" s="1039"/>
      <c r="Z30" s="1039"/>
      <c r="AA30" s="1039">
        <v>15</v>
      </c>
      <c r="AB30" s="1039"/>
      <c r="AC30" s="1039"/>
      <c r="AD30" s="1039"/>
      <c r="AE30" s="1040"/>
      <c r="AF30" s="1035">
        <v>15</v>
      </c>
      <c r="AG30" s="1036"/>
      <c r="AH30" s="1036"/>
      <c r="AI30" s="1036"/>
      <c r="AJ30" s="1037"/>
      <c r="AK30" s="980">
        <v>195</v>
      </c>
      <c r="AL30" s="971"/>
      <c r="AM30" s="971"/>
      <c r="AN30" s="971"/>
      <c r="AO30" s="971"/>
      <c r="AP30" s="971" t="s">
        <v>492</v>
      </c>
      <c r="AQ30" s="971"/>
      <c r="AR30" s="971"/>
      <c r="AS30" s="971"/>
      <c r="AT30" s="971"/>
      <c r="AU30" s="971" t="s">
        <v>492</v>
      </c>
      <c r="AV30" s="971"/>
      <c r="AW30" s="971"/>
      <c r="AX30" s="971"/>
      <c r="AY30" s="971"/>
      <c r="AZ30" s="971" t="s">
        <v>492</v>
      </c>
      <c r="BA30" s="971"/>
      <c r="BB30" s="971"/>
      <c r="BC30" s="971"/>
      <c r="BD30" s="97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c r="A31" s="242">
        <v>4</v>
      </c>
      <c r="B31" s="1030" t="s">
        <v>394</v>
      </c>
      <c r="C31" s="1031"/>
      <c r="D31" s="1031"/>
      <c r="E31" s="1031"/>
      <c r="F31" s="1031"/>
      <c r="G31" s="1031"/>
      <c r="H31" s="1031"/>
      <c r="I31" s="1031"/>
      <c r="J31" s="1031"/>
      <c r="K31" s="1031"/>
      <c r="L31" s="1031"/>
      <c r="M31" s="1031"/>
      <c r="N31" s="1031"/>
      <c r="O31" s="1031"/>
      <c r="P31" s="1032"/>
      <c r="Q31" s="1038">
        <v>530</v>
      </c>
      <c r="R31" s="1039"/>
      <c r="S31" s="1039"/>
      <c r="T31" s="1039"/>
      <c r="U31" s="1039"/>
      <c r="V31" s="1039">
        <v>456</v>
      </c>
      <c r="W31" s="1039"/>
      <c r="X31" s="1039"/>
      <c r="Y31" s="1039"/>
      <c r="Z31" s="1039"/>
      <c r="AA31" s="1039">
        <v>74</v>
      </c>
      <c r="AB31" s="1039"/>
      <c r="AC31" s="1039"/>
      <c r="AD31" s="1039"/>
      <c r="AE31" s="1040"/>
      <c r="AF31" s="1035">
        <v>700</v>
      </c>
      <c r="AG31" s="1036"/>
      <c r="AH31" s="1036"/>
      <c r="AI31" s="1036"/>
      <c r="AJ31" s="1037"/>
      <c r="AK31" s="980">
        <v>4</v>
      </c>
      <c r="AL31" s="971"/>
      <c r="AM31" s="971"/>
      <c r="AN31" s="971"/>
      <c r="AO31" s="971"/>
      <c r="AP31" s="971">
        <v>852</v>
      </c>
      <c r="AQ31" s="971"/>
      <c r="AR31" s="971"/>
      <c r="AS31" s="971"/>
      <c r="AT31" s="971"/>
      <c r="AU31" s="971">
        <v>492</v>
      </c>
      <c r="AV31" s="971"/>
      <c r="AW31" s="971"/>
      <c r="AX31" s="971"/>
      <c r="AY31" s="971"/>
      <c r="AZ31" s="971" t="s">
        <v>492</v>
      </c>
      <c r="BA31" s="971"/>
      <c r="BB31" s="971"/>
      <c r="BC31" s="971"/>
      <c r="BD31" s="971"/>
      <c r="BE31" s="972" t="s">
        <v>395</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c r="A32" s="242">
        <v>5</v>
      </c>
      <c r="B32" s="1030" t="s">
        <v>396</v>
      </c>
      <c r="C32" s="1031"/>
      <c r="D32" s="1031"/>
      <c r="E32" s="1031"/>
      <c r="F32" s="1031"/>
      <c r="G32" s="1031"/>
      <c r="H32" s="1031"/>
      <c r="I32" s="1031"/>
      <c r="J32" s="1031"/>
      <c r="K32" s="1031"/>
      <c r="L32" s="1031"/>
      <c r="M32" s="1031"/>
      <c r="N32" s="1031"/>
      <c r="O32" s="1031"/>
      <c r="P32" s="1032"/>
      <c r="Q32" s="1038">
        <v>1587</v>
      </c>
      <c r="R32" s="1039"/>
      <c r="S32" s="1039"/>
      <c r="T32" s="1039"/>
      <c r="U32" s="1039"/>
      <c r="V32" s="1039">
        <v>1262</v>
      </c>
      <c r="W32" s="1039"/>
      <c r="X32" s="1039"/>
      <c r="Y32" s="1039"/>
      <c r="Z32" s="1039"/>
      <c r="AA32" s="1039">
        <v>325</v>
      </c>
      <c r="AB32" s="1039"/>
      <c r="AC32" s="1039"/>
      <c r="AD32" s="1039"/>
      <c r="AE32" s="1040"/>
      <c r="AF32" s="1035">
        <v>445</v>
      </c>
      <c r="AG32" s="1036"/>
      <c r="AH32" s="1036"/>
      <c r="AI32" s="1036"/>
      <c r="AJ32" s="1037"/>
      <c r="AK32" s="980">
        <v>205</v>
      </c>
      <c r="AL32" s="971"/>
      <c r="AM32" s="971"/>
      <c r="AN32" s="971"/>
      <c r="AO32" s="971"/>
      <c r="AP32" s="971">
        <v>3431</v>
      </c>
      <c r="AQ32" s="971"/>
      <c r="AR32" s="971"/>
      <c r="AS32" s="971"/>
      <c r="AT32" s="971"/>
      <c r="AU32" s="971">
        <v>591</v>
      </c>
      <c r="AV32" s="971"/>
      <c r="AW32" s="971"/>
      <c r="AX32" s="971"/>
      <c r="AY32" s="971"/>
      <c r="AZ32" s="971" t="s">
        <v>492</v>
      </c>
      <c r="BA32" s="971"/>
      <c r="BB32" s="971"/>
      <c r="BC32" s="971"/>
      <c r="BD32" s="971"/>
      <c r="BE32" s="972" t="s">
        <v>395</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c r="A33" s="242">
        <v>6</v>
      </c>
      <c r="B33" s="1030" t="s">
        <v>397</v>
      </c>
      <c r="C33" s="1031"/>
      <c r="D33" s="1031"/>
      <c r="E33" s="1031"/>
      <c r="F33" s="1031"/>
      <c r="G33" s="1031"/>
      <c r="H33" s="1031"/>
      <c r="I33" s="1031"/>
      <c r="J33" s="1031"/>
      <c r="K33" s="1031"/>
      <c r="L33" s="1031"/>
      <c r="M33" s="1031"/>
      <c r="N33" s="1031"/>
      <c r="O33" s="1031"/>
      <c r="P33" s="1032"/>
      <c r="Q33" s="1038">
        <v>332</v>
      </c>
      <c r="R33" s="1039"/>
      <c r="S33" s="1039"/>
      <c r="T33" s="1039"/>
      <c r="U33" s="1039"/>
      <c r="V33" s="1039">
        <v>254</v>
      </c>
      <c r="W33" s="1039"/>
      <c r="X33" s="1039"/>
      <c r="Y33" s="1039"/>
      <c r="Z33" s="1039"/>
      <c r="AA33" s="1039">
        <v>78</v>
      </c>
      <c r="AB33" s="1039"/>
      <c r="AC33" s="1039"/>
      <c r="AD33" s="1039"/>
      <c r="AE33" s="1040"/>
      <c r="AF33" s="1035" t="s">
        <v>122</v>
      </c>
      <c r="AG33" s="1036"/>
      <c r="AH33" s="1036"/>
      <c r="AI33" s="1036"/>
      <c r="AJ33" s="1037"/>
      <c r="AK33" s="980">
        <v>71</v>
      </c>
      <c r="AL33" s="971"/>
      <c r="AM33" s="971"/>
      <c r="AN33" s="971"/>
      <c r="AO33" s="971"/>
      <c r="AP33" s="971">
        <v>357</v>
      </c>
      <c r="AQ33" s="971"/>
      <c r="AR33" s="971"/>
      <c r="AS33" s="971"/>
      <c r="AT33" s="971"/>
      <c r="AU33" s="971">
        <v>357</v>
      </c>
      <c r="AV33" s="971"/>
      <c r="AW33" s="971"/>
      <c r="AX33" s="971"/>
      <c r="AY33" s="971"/>
      <c r="AZ33" s="971" t="s">
        <v>492</v>
      </c>
      <c r="BA33" s="971"/>
      <c r="BB33" s="971"/>
      <c r="BC33" s="971"/>
      <c r="BD33" s="971"/>
      <c r="BE33" s="972" t="s">
        <v>398</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c r="A63" s="240" t="s">
        <v>379</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1807</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c r="A65" s="232" t="s">
        <v>401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c r="A66" s="995" t="s">
        <v>402</v>
      </c>
      <c r="B66" s="996"/>
      <c r="C66" s="996"/>
      <c r="D66" s="996"/>
      <c r="E66" s="996"/>
      <c r="F66" s="996"/>
      <c r="G66" s="996"/>
      <c r="H66" s="996"/>
      <c r="I66" s="996"/>
      <c r="J66" s="996"/>
      <c r="K66" s="996"/>
      <c r="L66" s="996"/>
      <c r="M66" s="996"/>
      <c r="N66" s="996"/>
      <c r="O66" s="996"/>
      <c r="P66" s="997"/>
      <c r="Q66" s="1001" t="s">
        <v>383</v>
      </c>
      <c r="R66" s="1002"/>
      <c r="S66" s="1002"/>
      <c r="T66" s="1002"/>
      <c r="U66" s="1003"/>
      <c r="V66" s="1001" t="s">
        <v>384</v>
      </c>
      <c r="W66" s="1002"/>
      <c r="X66" s="1002"/>
      <c r="Y66" s="1002"/>
      <c r="Z66" s="1003"/>
      <c r="AA66" s="1001" t="s">
        <v>385</v>
      </c>
      <c r="AB66" s="1002"/>
      <c r="AC66" s="1002"/>
      <c r="AD66" s="1002"/>
      <c r="AE66" s="1003"/>
      <c r="AF66" s="1007" t="s">
        <v>386</v>
      </c>
      <c r="AG66" s="1008"/>
      <c r="AH66" s="1008"/>
      <c r="AI66" s="1008"/>
      <c r="AJ66" s="1009"/>
      <c r="AK66" s="1001" t="s">
        <v>387</v>
      </c>
      <c r="AL66" s="996"/>
      <c r="AM66" s="996"/>
      <c r="AN66" s="996"/>
      <c r="AO66" s="997"/>
      <c r="AP66" s="1001" t="s">
        <v>388</v>
      </c>
      <c r="AQ66" s="1002"/>
      <c r="AR66" s="1002"/>
      <c r="AS66" s="1002"/>
      <c r="AT66" s="1003"/>
      <c r="AU66" s="1001" t="s">
        <v>403</v>
      </c>
      <c r="AV66" s="1002"/>
      <c r="AW66" s="1002"/>
      <c r="AX66" s="1002"/>
      <c r="AY66" s="1003"/>
      <c r="AZ66" s="1001" t="s">
        <v>365</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c r="A68" s="236">
        <v>1</v>
      </c>
      <c r="B68" s="985" t="s">
        <v>566</v>
      </c>
      <c r="C68" s="986"/>
      <c r="D68" s="986"/>
      <c r="E68" s="986"/>
      <c r="F68" s="986"/>
      <c r="G68" s="986"/>
      <c r="H68" s="986"/>
      <c r="I68" s="986"/>
      <c r="J68" s="986"/>
      <c r="K68" s="986"/>
      <c r="L68" s="986"/>
      <c r="M68" s="986"/>
      <c r="N68" s="986"/>
      <c r="O68" s="986"/>
      <c r="P68" s="987"/>
      <c r="Q68" s="988">
        <v>1146</v>
      </c>
      <c r="R68" s="982"/>
      <c r="S68" s="982"/>
      <c r="T68" s="982"/>
      <c r="U68" s="982"/>
      <c r="V68" s="982">
        <v>1123</v>
      </c>
      <c r="W68" s="982"/>
      <c r="X68" s="982"/>
      <c r="Y68" s="982"/>
      <c r="Z68" s="982"/>
      <c r="AA68" s="982">
        <v>23</v>
      </c>
      <c r="AB68" s="982"/>
      <c r="AC68" s="982"/>
      <c r="AD68" s="982"/>
      <c r="AE68" s="982"/>
      <c r="AF68" s="982">
        <v>23</v>
      </c>
      <c r="AG68" s="982"/>
      <c r="AH68" s="982"/>
      <c r="AI68" s="982"/>
      <c r="AJ68" s="982"/>
      <c r="AK68" s="982" t="s">
        <v>492</v>
      </c>
      <c r="AL68" s="982"/>
      <c r="AM68" s="982"/>
      <c r="AN68" s="982"/>
      <c r="AO68" s="982"/>
      <c r="AP68" s="982">
        <v>657</v>
      </c>
      <c r="AQ68" s="982"/>
      <c r="AR68" s="982"/>
      <c r="AS68" s="982"/>
      <c r="AT68" s="982"/>
      <c r="AU68" s="982">
        <v>316</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c r="A69" s="238">
        <v>2</v>
      </c>
      <c r="B69" s="974" t="s">
        <v>555</v>
      </c>
      <c r="C69" s="975"/>
      <c r="D69" s="975"/>
      <c r="E69" s="975"/>
      <c r="F69" s="975"/>
      <c r="G69" s="975"/>
      <c r="H69" s="975"/>
      <c r="I69" s="975"/>
      <c r="J69" s="975"/>
      <c r="K69" s="975"/>
      <c r="L69" s="975"/>
      <c r="M69" s="975"/>
      <c r="N69" s="975"/>
      <c r="O69" s="975"/>
      <c r="P69" s="976"/>
      <c r="Q69" s="977">
        <v>2421</v>
      </c>
      <c r="R69" s="971"/>
      <c r="S69" s="971"/>
      <c r="T69" s="971"/>
      <c r="U69" s="971"/>
      <c r="V69" s="971">
        <v>2180</v>
      </c>
      <c r="W69" s="971"/>
      <c r="X69" s="971"/>
      <c r="Y69" s="971"/>
      <c r="Z69" s="971"/>
      <c r="AA69" s="971">
        <v>241</v>
      </c>
      <c r="AB69" s="971"/>
      <c r="AC69" s="971"/>
      <c r="AD69" s="971"/>
      <c r="AE69" s="971"/>
      <c r="AF69" s="971">
        <v>205</v>
      </c>
      <c r="AG69" s="971"/>
      <c r="AH69" s="971"/>
      <c r="AI69" s="971"/>
      <c r="AJ69" s="971"/>
      <c r="AK69" s="971">
        <v>0</v>
      </c>
      <c r="AL69" s="971"/>
      <c r="AM69" s="971"/>
      <c r="AN69" s="971"/>
      <c r="AO69" s="971"/>
      <c r="AP69" s="971">
        <v>959</v>
      </c>
      <c r="AQ69" s="971"/>
      <c r="AR69" s="971"/>
      <c r="AS69" s="971"/>
      <c r="AT69" s="971"/>
      <c r="AU69" s="971">
        <v>625</v>
      </c>
      <c r="AV69" s="971"/>
      <c r="AW69" s="971"/>
      <c r="AX69" s="971"/>
      <c r="AY69" s="971"/>
      <c r="AZ69" s="972" t="s">
        <v>567</v>
      </c>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c r="A70" s="238">
        <v>3</v>
      </c>
      <c r="B70" s="974" t="s">
        <v>556</v>
      </c>
      <c r="C70" s="975"/>
      <c r="D70" s="975"/>
      <c r="E70" s="975"/>
      <c r="F70" s="975"/>
      <c r="G70" s="975"/>
      <c r="H70" s="975"/>
      <c r="I70" s="975"/>
      <c r="J70" s="975"/>
      <c r="K70" s="975"/>
      <c r="L70" s="975"/>
      <c r="M70" s="975"/>
      <c r="N70" s="975"/>
      <c r="O70" s="975"/>
      <c r="P70" s="976"/>
      <c r="Q70" s="977">
        <v>270</v>
      </c>
      <c r="R70" s="971"/>
      <c r="S70" s="971"/>
      <c r="T70" s="971"/>
      <c r="U70" s="971"/>
      <c r="V70" s="971">
        <v>247</v>
      </c>
      <c r="W70" s="971"/>
      <c r="X70" s="971"/>
      <c r="Y70" s="971"/>
      <c r="Z70" s="971"/>
      <c r="AA70" s="971">
        <v>23</v>
      </c>
      <c r="AB70" s="971"/>
      <c r="AC70" s="971"/>
      <c r="AD70" s="971"/>
      <c r="AE70" s="971"/>
      <c r="AF70" s="971">
        <v>23</v>
      </c>
      <c r="AG70" s="971"/>
      <c r="AH70" s="971"/>
      <c r="AI70" s="971"/>
      <c r="AJ70" s="971"/>
      <c r="AK70" s="971" t="s">
        <v>492</v>
      </c>
      <c r="AL70" s="971"/>
      <c r="AM70" s="971"/>
      <c r="AN70" s="971"/>
      <c r="AO70" s="971"/>
      <c r="AP70" s="971" t="s">
        <v>492</v>
      </c>
      <c r="AQ70" s="971"/>
      <c r="AR70" s="971"/>
      <c r="AS70" s="971"/>
      <c r="AT70" s="971"/>
      <c r="AU70" s="971" t="s">
        <v>492</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c r="A71" s="238">
        <v>4</v>
      </c>
      <c r="B71" s="974" t="s">
        <v>557</v>
      </c>
      <c r="C71" s="975"/>
      <c r="D71" s="975"/>
      <c r="E71" s="975"/>
      <c r="F71" s="975"/>
      <c r="G71" s="975"/>
      <c r="H71" s="975"/>
      <c r="I71" s="975"/>
      <c r="J71" s="975"/>
      <c r="K71" s="975"/>
      <c r="L71" s="975"/>
      <c r="M71" s="975"/>
      <c r="N71" s="975"/>
      <c r="O71" s="975"/>
      <c r="P71" s="976"/>
      <c r="Q71" s="977">
        <v>315636</v>
      </c>
      <c r="R71" s="971"/>
      <c r="S71" s="971"/>
      <c r="T71" s="971"/>
      <c r="U71" s="971"/>
      <c r="V71" s="971">
        <v>306127</v>
      </c>
      <c r="W71" s="971"/>
      <c r="X71" s="971"/>
      <c r="Y71" s="971"/>
      <c r="Z71" s="971"/>
      <c r="AA71" s="971">
        <v>9509</v>
      </c>
      <c r="AB71" s="971"/>
      <c r="AC71" s="971"/>
      <c r="AD71" s="971"/>
      <c r="AE71" s="971"/>
      <c r="AF71" s="971">
        <v>6033</v>
      </c>
      <c r="AG71" s="971"/>
      <c r="AH71" s="971"/>
      <c r="AI71" s="971"/>
      <c r="AJ71" s="971"/>
      <c r="AK71" s="971" t="s">
        <v>492</v>
      </c>
      <c r="AL71" s="971"/>
      <c r="AM71" s="971"/>
      <c r="AN71" s="971"/>
      <c r="AO71" s="971"/>
      <c r="AP71" s="971" t="s">
        <v>492</v>
      </c>
      <c r="AQ71" s="971"/>
      <c r="AR71" s="971"/>
      <c r="AS71" s="971"/>
      <c r="AT71" s="971"/>
      <c r="AU71" s="971" t="s">
        <v>492</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c r="A72" s="238">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c r="A88" s="240" t="s">
        <v>379</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379</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c r="A107" s="249" t="s">
        <v>408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295</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295</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295</v>
      </c>
      <c r="DR109" s="896"/>
      <c r="DS109" s="896"/>
      <c r="DT109" s="896"/>
      <c r="DU109" s="897"/>
      <c r="DV109" s="898" t="s">
        <v>415</v>
      </c>
      <c r="DW109" s="896"/>
      <c r="DX109" s="896"/>
      <c r="DY109" s="896"/>
      <c r="DZ109" s="929"/>
    </row>
    <row r="110" spans="1:131" s="230" customFormat="1" ht="26.25" customHeight="1">
      <c r="A110" s="807" t="s">
        <v>417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1524326</v>
      </c>
      <c r="AB110" s="889"/>
      <c r="AC110" s="889"/>
      <c r="AD110" s="889"/>
      <c r="AE110" s="890"/>
      <c r="AF110" s="891">
        <v>2241734</v>
      </c>
      <c r="AG110" s="889"/>
      <c r="AH110" s="889"/>
      <c r="AI110" s="889"/>
      <c r="AJ110" s="890"/>
      <c r="AK110" s="891">
        <v>2430003</v>
      </c>
      <c r="AL110" s="889"/>
      <c r="AM110" s="889"/>
      <c r="AN110" s="889"/>
      <c r="AO110" s="890"/>
      <c r="AP110" s="892">
        <v>30.2</v>
      </c>
      <c r="AQ110" s="893"/>
      <c r="AR110" s="893"/>
      <c r="AS110" s="893"/>
      <c r="AT110" s="894"/>
      <c r="AU110" s="930" t="s">
        <v>69</v>
      </c>
      <c r="AV110" s="931"/>
      <c r="AW110" s="931"/>
      <c r="AX110" s="931"/>
      <c r="AY110" s="931"/>
      <c r="AZ110" s="860" t="s">
        <v>418</v>
      </c>
      <c r="BA110" s="808"/>
      <c r="BB110" s="808"/>
      <c r="BC110" s="808"/>
      <c r="BD110" s="808"/>
      <c r="BE110" s="808"/>
      <c r="BF110" s="808"/>
      <c r="BG110" s="808"/>
      <c r="BH110" s="808"/>
      <c r="BI110" s="808"/>
      <c r="BJ110" s="808"/>
      <c r="BK110" s="808"/>
      <c r="BL110" s="808"/>
      <c r="BM110" s="808"/>
      <c r="BN110" s="808"/>
      <c r="BO110" s="808"/>
      <c r="BP110" s="809"/>
      <c r="BQ110" s="861">
        <v>24172689</v>
      </c>
      <c r="BR110" s="842"/>
      <c r="BS110" s="842"/>
      <c r="BT110" s="842"/>
      <c r="BU110" s="842"/>
      <c r="BV110" s="842">
        <v>24164412</v>
      </c>
      <c r="BW110" s="842"/>
      <c r="BX110" s="842"/>
      <c r="BY110" s="842"/>
      <c r="BZ110" s="842"/>
      <c r="CA110" s="842">
        <v>25356909</v>
      </c>
      <c r="CB110" s="842"/>
      <c r="CC110" s="842"/>
      <c r="CD110" s="842"/>
      <c r="CE110" s="842"/>
      <c r="CF110" s="866">
        <v>315.10000000000002</v>
      </c>
      <c r="CG110" s="867"/>
      <c r="CH110" s="867"/>
      <c r="CI110" s="867"/>
      <c r="CJ110" s="867"/>
      <c r="CK110" s="926" t="s">
        <v>419</v>
      </c>
      <c r="CL110" s="819"/>
      <c r="CM110" s="860" t="s">
        <v>420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422</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426</v>
      </c>
      <c r="BA112" s="752"/>
      <c r="BB112" s="752"/>
      <c r="BC112" s="752"/>
      <c r="BD112" s="752"/>
      <c r="BE112" s="752"/>
      <c r="BF112" s="752"/>
      <c r="BG112" s="752"/>
      <c r="BH112" s="752"/>
      <c r="BI112" s="752"/>
      <c r="BJ112" s="752"/>
      <c r="BK112" s="752"/>
      <c r="BL112" s="752"/>
      <c r="BM112" s="752"/>
      <c r="BN112" s="752"/>
      <c r="BO112" s="752"/>
      <c r="BP112" s="753"/>
      <c r="BQ112" s="816">
        <v>1408232</v>
      </c>
      <c r="BR112" s="817"/>
      <c r="BS112" s="817"/>
      <c r="BT112" s="817"/>
      <c r="BU112" s="817"/>
      <c r="BV112" s="817">
        <v>1314721</v>
      </c>
      <c r="BW112" s="817"/>
      <c r="BX112" s="817"/>
      <c r="BY112" s="817"/>
      <c r="BZ112" s="817"/>
      <c r="CA112" s="817">
        <v>1126000</v>
      </c>
      <c r="CB112" s="817"/>
      <c r="CC112" s="817"/>
      <c r="CD112" s="817"/>
      <c r="CE112" s="817"/>
      <c r="CF112" s="875">
        <v>14</v>
      </c>
      <c r="CG112" s="876"/>
      <c r="CH112" s="876"/>
      <c r="CI112" s="876"/>
      <c r="CJ112" s="876"/>
      <c r="CK112" s="927"/>
      <c r="CL112" s="821"/>
      <c r="CM112" s="815"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141058</v>
      </c>
      <c r="AB113" s="919"/>
      <c r="AC113" s="919"/>
      <c r="AD113" s="919"/>
      <c r="AE113" s="920"/>
      <c r="AF113" s="921">
        <v>120508</v>
      </c>
      <c r="AG113" s="919"/>
      <c r="AH113" s="919"/>
      <c r="AI113" s="919"/>
      <c r="AJ113" s="920"/>
      <c r="AK113" s="921">
        <v>143621</v>
      </c>
      <c r="AL113" s="919"/>
      <c r="AM113" s="919"/>
      <c r="AN113" s="919"/>
      <c r="AO113" s="920"/>
      <c r="AP113" s="922">
        <v>1.8</v>
      </c>
      <c r="AQ113" s="923"/>
      <c r="AR113" s="923"/>
      <c r="AS113" s="923"/>
      <c r="AT113" s="924"/>
      <c r="AU113" s="932"/>
      <c r="AV113" s="933"/>
      <c r="AW113" s="933"/>
      <c r="AX113" s="933"/>
      <c r="AY113" s="933"/>
      <c r="AZ113" s="815" t="s">
        <v>429</v>
      </c>
      <c r="BA113" s="752"/>
      <c r="BB113" s="752"/>
      <c r="BC113" s="752"/>
      <c r="BD113" s="752"/>
      <c r="BE113" s="752"/>
      <c r="BF113" s="752"/>
      <c r="BG113" s="752"/>
      <c r="BH113" s="752"/>
      <c r="BI113" s="752"/>
      <c r="BJ113" s="752"/>
      <c r="BK113" s="752"/>
      <c r="BL113" s="752"/>
      <c r="BM113" s="752"/>
      <c r="BN113" s="752"/>
      <c r="BO113" s="752"/>
      <c r="BP113" s="753"/>
      <c r="BQ113" s="816">
        <v>594488</v>
      </c>
      <c r="BR113" s="817"/>
      <c r="BS113" s="817"/>
      <c r="BT113" s="817"/>
      <c r="BU113" s="817"/>
      <c r="BV113" s="817">
        <v>691153</v>
      </c>
      <c r="BW113" s="817"/>
      <c r="BX113" s="817"/>
      <c r="BY113" s="817"/>
      <c r="BZ113" s="817"/>
      <c r="CA113" s="817">
        <v>941122</v>
      </c>
      <c r="CB113" s="817"/>
      <c r="CC113" s="817"/>
      <c r="CD113" s="817"/>
      <c r="CE113" s="817"/>
      <c r="CF113" s="875">
        <v>11.7</v>
      </c>
      <c r="CG113" s="876"/>
      <c r="CH113" s="876"/>
      <c r="CI113" s="876"/>
      <c r="CJ113" s="876"/>
      <c r="CK113" s="927"/>
      <c r="CL113" s="821"/>
      <c r="CM113" s="815"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189764</v>
      </c>
      <c r="AB114" s="780"/>
      <c r="AC114" s="780"/>
      <c r="AD114" s="780"/>
      <c r="AE114" s="781"/>
      <c r="AF114" s="782">
        <v>111452</v>
      </c>
      <c r="AG114" s="780"/>
      <c r="AH114" s="780"/>
      <c r="AI114" s="780"/>
      <c r="AJ114" s="781"/>
      <c r="AK114" s="782">
        <v>113724</v>
      </c>
      <c r="AL114" s="780"/>
      <c r="AM114" s="780"/>
      <c r="AN114" s="780"/>
      <c r="AO114" s="781"/>
      <c r="AP114" s="824">
        <v>1.4</v>
      </c>
      <c r="AQ114" s="825"/>
      <c r="AR114" s="825"/>
      <c r="AS114" s="825"/>
      <c r="AT114" s="826"/>
      <c r="AU114" s="932"/>
      <c r="AV114" s="933"/>
      <c r="AW114" s="933"/>
      <c r="AX114" s="933"/>
      <c r="AY114" s="933"/>
      <c r="AZ114" s="815" t="s">
        <v>432</v>
      </c>
      <c r="BA114" s="752"/>
      <c r="BB114" s="752"/>
      <c r="BC114" s="752"/>
      <c r="BD114" s="752"/>
      <c r="BE114" s="752"/>
      <c r="BF114" s="752"/>
      <c r="BG114" s="752"/>
      <c r="BH114" s="752"/>
      <c r="BI114" s="752"/>
      <c r="BJ114" s="752"/>
      <c r="BK114" s="752"/>
      <c r="BL114" s="752"/>
      <c r="BM114" s="752"/>
      <c r="BN114" s="752"/>
      <c r="BO114" s="752"/>
      <c r="BP114" s="753"/>
      <c r="BQ114" s="816">
        <v>2438301</v>
      </c>
      <c r="BR114" s="817"/>
      <c r="BS114" s="817"/>
      <c r="BT114" s="817"/>
      <c r="BU114" s="817"/>
      <c r="BV114" s="817">
        <v>2372624</v>
      </c>
      <c r="BW114" s="817"/>
      <c r="BX114" s="817"/>
      <c r="BY114" s="817"/>
      <c r="BZ114" s="817"/>
      <c r="CA114" s="817">
        <v>2352159</v>
      </c>
      <c r="CB114" s="817"/>
      <c r="CC114" s="817"/>
      <c r="CD114" s="817"/>
      <c r="CE114" s="817"/>
      <c r="CF114" s="875">
        <v>29.2</v>
      </c>
      <c r="CG114" s="876"/>
      <c r="CH114" s="876"/>
      <c r="CI114" s="876"/>
      <c r="CJ114" s="876"/>
      <c r="CK114" s="927"/>
      <c r="CL114" s="821"/>
      <c r="CM114" s="815"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435</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1855148</v>
      </c>
      <c r="AB117" s="903"/>
      <c r="AC117" s="903"/>
      <c r="AD117" s="903"/>
      <c r="AE117" s="904"/>
      <c r="AF117" s="905">
        <v>2473694</v>
      </c>
      <c r="AG117" s="903"/>
      <c r="AH117" s="903"/>
      <c r="AI117" s="903"/>
      <c r="AJ117" s="904"/>
      <c r="AK117" s="905">
        <v>2687348</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295</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c r="A119" s="818" t="s">
        <v>419</v>
      </c>
      <c r="B119" s="819"/>
      <c r="C119" s="860" t="s">
        <v>420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178</v>
      </c>
      <c r="BA119" s="251"/>
      <c r="BB119" s="251"/>
      <c r="BC119" s="251"/>
      <c r="BD119" s="251"/>
      <c r="BE119" s="251"/>
      <c r="BF119" s="251"/>
      <c r="BG119" s="251"/>
      <c r="BH119" s="251"/>
      <c r="BI119" s="251"/>
      <c r="BJ119" s="251"/>
      <c r="BK119" s="251"/>
      <c r="BL119" s="251"/>
      <c r="BM119" s="251"/>
      <c r="BN119" s="251"/>
      <c r="BO119" s="877" t="s">
        <v>445</v>
      </c>
      <c r="BP119" s="878"/>
      <c r="BQ119" s="879">
        <v>28613710</v>
      </c>
      <c r="BR119" s="845"/>
      <c r="BS119" s="845"/>
      <c r="BT119" s="845"/>
      <c r="BU119" s="845"/>
      <c r="BV119" s="845">
        <v>28542910</v>
      </c>
      <c r="BW119" s="845"/>
      <c r="BX119" s="845"/>
      <c r="BY119" s="845"/>
      <c r="BZ119" s="845"/>
      <c r="CA119" s="845">
        <v>29776190</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c r="A120" s="820"/>
      <c r="B120" s="821"/>
      <c r="C120" s="815"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447</v>
      </c>
      <c r="AV120" s="881"/>
      <c r="AW120" s="881"/>
      <c r="AX120" s="881"/>
      <c r="AY120" s="882"/>
      <c r="AZ120" s="860" t="s">
        <v>448</v>
      </c>
      <c r="BA120" s="808"/>
      <c r="BB120" s="808"/>
      <c r="BC120" s="808"/>
      <c r="BD120" s="808"/>
      <c r="BE120" s="808"/>
      <c r="BF120" s="808"/>
      <c r="BG120" s="808"/>
      <c r="BH120" s="808"/>
      <c r="BI120" s="808"/>
      <c r="BJ120" s="808"/>
      <c r="BK120" s="808"/>
      <c r="BL120" s="808"/>
      <c r="BM120" s="808"/>
      <c r="BN120" s="808"/>
      <c r="BO120" s="808"/>
      <c r="BP120" s="809"/>
      <c r="BQ120" s="861">
        <v>5639954</v>
      </c>
      <c r="BR120" s="842"/>
      <c r="BS120" s="842"/>
      <c r="BT120" s="842"/>
      <c r="BU120" s="842"/>
      <c r="BV120" s="842">
        <v>5720019</v>
      </c>
      <c r="BW120" s="842"/>
      <c r="BX120" s="842"/>
      <c r="BY120" s="842"/>
      <c r="BZ120" s="842"/>
      <c r="CA120" s="842">
        <v>6383758</v>
      </c>
      <c r="CB120" s="842"/>
      <c r="CC120" s="842"/>
      <c r="CD120" s="842"/>
      <c r="CE120" s="842"/>
      <c r="CF120" s="866">
        <v>79.3</v>
      </c>
      <c r="CG120" s="867"/>
      <c r="CH120" s="867"/>
      <c r="CI120" s="867"/>
      <c r="CJ120" s="867"/>
      <c r="CK120" s="868" t="s">
        <v>449</v>
      </c>
      <c r="CL120" s="852"/>
      <c r="CM120" s="852"/>
      <c r="CN120" s="852"/>
      <c r="CO120" s="853"/>
      <c r="CP120" s="872" t="s">
        <v>396</v>
      </c>
      <c r="CQ120" s="873"/>
      <c r="CR120" s="873"/>
      <c r="CS120" s="873"/>
      <c r="CT120" s="873"/>
      <c r="CU120" s="873"/>
      <c r="CV120" s="873"/>
      <c r="CW120" s="873"/>
      <c r="CX120" s="873"/>
      <c r="CY120" s="873"/>
      <c r="CZ120" s="873"/>
      <c r="DA120" s="873"/>
      <c r="DB120" s="873"/>
      <c r="DC120" s="873"/>
      <c r="DD120" s="873"/>
      <c r="DE120" s="873"/>
      <c r="DF120" s="874"/>
      <c r="DG120" s="861">
        <v>908316</v>
      </c>
      <c r="DH120" s="842"/>
      <c r="DI120" s="842"/>
      <c r="DJ120" s="842"/>
      <c r="DK120" s="842"/>
      <c r="DL120" s="842">
        <v>867842</v>
      </c>
      <c r="DM120" s="842"/>
      <c r="DN120" s="842"/>
      <c r="DO120" s="842"/>
      <c r="DP120" s="842"/>
      <c r="DQ120" s="842">
        <v>802799</v>
      </c>
      <c r="DR120" s="842"/>
      <c r="DS120" s="842"/>
      <c r="DT120" s="842"/>
      <c r="DU120" s="842"/>
      <c r="DV120" s="843">
        <v>10</v>
      </c>
      <c r="DW120" s="843"/>
      <c r="DX120" s="843"/>
      <c r="DY120" s="843"/>
      <c r="DZ120" s="844"/>
    </row>
    <row r="121" spans="1:130" s="230" customFormat="1" ht="26.25" customHeight="1">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451</v>
      </c>
      <c r="BA121" s="752"/>
      <c r="BB121" s="752"/>
      <c r="BC121" s="752"/>
      <c r="BD121" s="752"/>
      <c r="BE121" s="752"/>
      <c r="BF121" s="752"/>
      <c r="BG121" s="752"/>
      <c r="BH121" s="752"/>
      <c r="BI121" s="752"/>
      <c r="BJ121" s="752"/>
      <c r="BK121" s="752"/>
      <c r="BL121" s="752"/>
      <c r="BM121" s="752"/>
      <c r="BN121" s="752"/>
      <c r="BO121" s="752"/>
      <c r="BP121" s="753"/>
      <c r="BQ121" s="816">
        <v>1273570</v>
      </c>
      <c r="BR121" s="817"/>
      <c r="BS121" s="817"/>
      <c r="BT121" s="817"/>
      <c r="BU121" s="817"/>
      <c r="BV121" s="817">
        <v>1698357</v>
      </c>
      <c r="BW121" s="817"/>
      <c r="BX121" s="817"/>
      <c r="BY121" s="817"/>
      <c r="BZ121" s="817"/>
      <c r="CA121" s="817">
        <v>2421853</v>
      </c>
      <c r="CB121" s="817"/>
      <c r="CC121" s="817"/>
      <c r="CD121" s="817"/>
      <c r="CE121" s="817"/>
      <c r="CF121" s="875">
        <v>30.1</v>
      </c>
      <c r="CG121" s="876"/>
      <c r="CH121" s="876"/>
      <c r="CI121" s="876"/>
      <c r="CJ121" s="876"/>
      <c r="CK121" s="869"/>
      <c r="CL121" s="855"/>
      <c r="CM121" s="855"/>
      <c r="CN121" s="855"/>
      <c r="CO121" s="856"/>
      <c r="CP121" s="835" t="s">
        <v>397</v>
      </c>
      <c r="CQ121" s="836"/>
      <c r="CR121" s="836"/>
      <c r="CS121" s="836"/>
      <c r="CT121" s="836"/>
      <c r="CU121" s="836"/>
      <c r="CV121" s="836"/>
      <c r="CW121" s="836"/>
      <c r="CX121" s="836"/>
      <c r="CY121" s="836"/>
      <c r="CZ121" s="836"/>
      <c r="DA121" s="836"/>
      <c r="DB121" s="836"/>
      <c r="DC121" s="836"/>
      <c r="DD121" s="836"/>
      <c r="DE121" s="836"/>
      <c r="DF121" s="837"/>
      <c r="DG121" s="816">
        <v>433810</v>
      </c>
      <c r="DH121" s="817"/>
      <c r="DI121" s="817"/>
      <c r="DJ121" s="817"/>
      <c r="DK121" s="817"/>
      <c r="DL121" s="817">
        <v>392455</v>
      </c>
      <c r="DM121" s="817"/>
      <c r="DN121" s="817"/>
      <c r="DO121" s="817"/>
      <c r="DP121" s="817"/>
      <c r="DQ121" s="817">
        <v>278918</v>
      </c>
      <c r="DR121" s="817"/>
      <c r="DS121" s="817"/>
      <c r="DT121" s="817"/>
      <c r="DU121" s="817"/>
      <c r="DV121" s="794">
        <v>3.5</v>
      </c>
      <c r="DW121" s="794"/>
      <c r="DX121" s="794"/>
      <c r="DY121" s="794"/>
      <c r="DZ121" s="795"/>
    </row>
    <row r="122" spans="1:130" s="230" customFormat="1" ht="26.25" customHeight="1">
      <c r="A122" s="820"/>
      <c r="B122" s="821"/>
      <c r="C122" s="815"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19645583</v>
      </c>
      <c r="BR122" s="845"/>
      <c r="BS122" s="845"/>
      <c r="BT122" s="845"/>
      <c r="BU122" s="845"/>
      <c r="BV122" s="845">
        <v>19852361</v>
      </c>
      <c r="BW122" s="845"/>
      <c r="BX122" s="845"/>
      <c r="BY122" s="845"/>
      <c r="BZ122" s="845"/>
      <c r="CA122" s="845">
        <v>20243725</v>
      </c>
      <c r="CB122" s="845"/>
      <c r="CC122" s="845"/>
      <c r="CD122" s="845"/>
      <c r="CE122" s="845"/>
      <c r="CF122" s="846">
        <v>251.5</v>
      </c>
      <c r="CG122" s="847"/>
      <c r="CH122" s="847"/>
      <c r="CI122" s="847"/>
      <c r="CJ122" s="847"/>
      <c r="CK122" s="869"/>
      <c r="CL122" s="855"/>
      <c r="CM122" s="855"/>
      <c r="CN122" s="855"/>
      <c r="CO122" s="856"/>
      <c r="CP122" s="835" t="s">
        <v>394</v>
      </c>
      <c r="CQ122" s="836"/>
      <c r="CR122" s="836"/>
      <c r="CS122" s="836"/>
      <c r="CT122" s="836"/>
      <c r="CU122" s="836"/>
      <c r="CV122" s="836"/>
      <c r="CW122" s="836"/>
      <c r="CX122" s="836"/>
      <c r="CY122" s="836"/>
      <c r="CZ122" s="836"/>
      <c r="DA122" s="836"/>
      <c r="DB122" s="836"/>
      <c r="DC122" s="836"/>
      <c r="DD122" s="836"/>
      <c r="DE122" s="836"/>
      <c r="DF122" s="837"/>
      <c r="DG122" s="816">
        <v>66106</v>
      </c>
      <c r="DH122" s="817"/>
      <c r="DI122" s="817"/>
      <c r="DJ122" s="817"/>
      <c r="DK122" s="817"/>
      <c r="DL122" s="817">
        <v>54424</v>
      </c>
      <c r="DM122" s="817"/>
      <c r="DN122" s="817"/>
      <c r="DO122" s="817"/>
      <c r="DP122" s="817"/>
      <c r="DQ122" s="817">
        <v>44283</v>
      </c>
      <c r="DR122" s="817"/>
      <c r="DS122" s="817"/>
      <c r="DT122" s="817"/>
      <c r="DU122" s="817"/>
      <c r="DV122" s="794">
        <v>0.6</v>
      </c>
      <c r="DW122" s="794"/>
      <c r="DX122" s="794"/>
      <c r="DY122" s="794"/>
      <c r="DZ122" s="795"/>
    </row>
    <row r="123" spans="1:130" s="230" customFormat="1" ht="26.25" customHeight="1">
      <c r="A123" s="820"/>
      <c r="B123" s="821"/>
      <c r="C123" s="815"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178</v>
      </c>
      <c r="BA123" s="251"/>
      <c r="BB123" s="251"/>
      <c r="BC123" s="251"/>
      <c r="BD123" s="251"/>
      <c r="BE123" s="251"/>
      <c r="BF123" s="251"/>
      <c r="BG123" s="251"/>
      <c r="BH123" s="251"/>
      <c r="BI123" s="251"/>
      <c r="BJ123" s="251"/>
      <c r="BK123" s="251"/>
      <c r="BL123" s="251"/>
      <c r="BM123" s="251"/>
      <c r="BN123" s="251"/>
      <c r="BO123" s="877" t="s">
        <v>453</v>
      </c>
      <c r="BP123" s="878"/>
      <c r="BQ123" s="832">
        <v>26559107</v>
      </c>
      <c r="BR123" s="833"/>
      <c r="BS123" s="833"/>
      <c r="BT123" s="833"/>
      <c r="BU123" s="833"/>
      <c r="BV123" s="833">
        <v>27270737</v>
      </c>
      <c r="BW123" s="833"/>
      <c r="BX123" s="833"/>
      <c r="BY123" s="833"/>
      <c r="BZ123" s="833"/>
      <c r="CA123" s="833">
        <v>29049336</v>
      </c>
      <c r="CB123" s="833"/>
      <c r="CC123" s="833"/>
      <c r="CD123" s="833"/>
      <c r="CE123" s="833"/>
      <c r="CF123" s="748"/>
      <c r="CG123" s="749"/>
      <c r="CH123" s="749"/>
      <c r="CI123" s="749"/>
      <c r="CJ123" s="834"/>
      <c r="CK123" s="869"/>
      <c r="CL123" s="855"/>
      <c r="CM123" s="855"/>
      <c r="CN123" s="855"/>
      <c r="CO123" s="856"/>
      <c r="CP123" s="835" t="s">
        <v>454</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c r="A124" s="820"/>
      <c r="B124" s="821"/>
      <c r="C124" s="815"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455</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24.8</v>
      </c>
      <c r="BR124" s="831"/>
      <c r="BS124" s="831"/>
      <c r="BT124" s="831"/>
      <c r="BU124" s="831"/>
      <c r="BV124" s="831">
        <v>15.9</v>
      </c>
      <c r="BW124" s="831"/>
      <c r="BX124" s="831"/>
      <c r="BY124" s="831"/>
      <c r="BZ124" s="831"/>
      <c r="CA124" s="831">
        <v>9</v>
      </c>
      <c r="CB124" s="831"/>
      <c r="CC124" s="831"/>
      <c r="CD124" s="831"/>
      <c r="CE124" s="831"/>
      <c r="CF124" s="726"/>
      <c r="CG124" s="727"/>
      <c r="CH124" s="727"/>
      <c r="CI124" s="727"/>
      <c r="CJ124" s="862"/>
      <c r="CK124" s="870"/>
      <c r="CL124" s="870"/>
      <c r="CM124" s="870"/>
      <c r="CN124" s="870"/>
      <c r="CO124" s="871"/>
      <c r="CP124" s="835" t="s">
        <v>456</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c r="A125" s="820"/>
      <c r="B125" s="821"/>
      <c r="C125" s="815"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457</v>
      </c>
      <c r="CL125" s="852"/>
      <c r="CM125" s="852"/>
      <c r="CN125" s="852"/>
      <c r="CO125" s="853"/>
      <c r="CP125" s="860" t="s">
        <v>458</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c r="A126" s="820"/>
      <c r="B126" s="821"/>
      <c r="C126" s="815"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459</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c r="A127" s="822"/>
      <c r="B127" s="823"/>
      <c r="C127" s="838" t="s">
        <v>460</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461</v>
      </c>
      <c r="AY127" s="812"/>
      <c r="AZ127" s="812"/>
      <c r="BA127" s="812"/>
      <c r="BB127" s="812"/>
      <c r="BC127" s="812"/>
      <c r="BD127" s="812"/>
      <c r="BE127" s="813"/>
      <c r="BF127" s="811" t="s">
        <v>462</v>
      </c>
      <c r="BG127" s="812"/>
      <c r="BH127" s="812"/>
      <c r="BI127" s="812"/>
      <c r="BJ127" s="812"/>
      <c r="BK127" s="812"/>
      <c r="BL127" s="813"/>
      <c r="BM127" s="811" t="s">
        <v>463</v>
      </c>
      <c r="BN127" s="812"/>
      <c r="BO127" s="812"/>
      <c r="BP127" s="812"/>
      <c r="BQ127" s="812"/>
      <c r="BR127" s="812"/>
      <c r="BS127" s="813"/>
      <c r="BT127" s="811" t="s">
        <v>464</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465</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c r="A128" s="796" t="s">
        <v>466</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467</v>
      </c>
      <c r="X128" s="798"/>
      <c r="Y128" s="798"/>
      <c r="Z128" s="799"/>
      <c r="AA128" s="800">
        <v>217087</v>
      </c>
      <c r="AB128" s="801"/>
      <c r="AC128" s="801"/>
      <c r="AD128" s="801"/>
      <c r="AE128" s="802"/>
      <c r="AF128" s="803">
        <v>610867</v>
      </c>
      <c r="AG128" s="801"/>
      <c r="AH128" s="801"/>
      <c r="AI128" s="801"/>
      <c r="AJ128" s="802"/>
      <c r="AK128" s="803">
        <v>876766</v>
      </c>
      <c r="AL128" s="801"/>
      <c r="AM128" s="801"/>
      <c r="AN128" s="801"/>
      <c r="AO128" s="802"/>
      <c r="AP128" s="804"/>
      <c r="AQ128" s="805"/>
      <c r="AR128" s="805"/>
      <c r="AS128" s="805"/>
      <c r="AT128" s="806"/>
      <c r="AU128" s="232"/>
      <c r="AV128" s="232"/>
      <c r="AW128" s="232"/>
      <c r="AX128" s="807" t="s">
        <v>468</v>
      </c>
      <c r="AY128" s="808"/>
      <c r="AZ128" s="808"/>
      <c r="BA128" s="808"/>
      <c r="BB128" s="808"/>
      <c r="BC128" s="808"/>
      <c r="BD128" s="808"/>
      <c r="BE128" s="809"/>
      <c r="BF128" s="786" t="s">
        <v>122</v>
      </c>
      <c r="BG128" s="787"/>
      <c r="BH128" s="787"/>
      <c r="BI128" s="787"/>
      <c r="BJ128" s="787"/>
      <c r="BK128" s="787"/>
      <c r="BL128" s="810"/>
      <c r="BM128" s="786">
        <v>13.47</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469</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470</v>
      </c>
      <c r="X129" s="777"/>
      <c r="Y129" s="777"/>
      <c r="Z129" s="778"/>
      <c r="AA129" s="779">
        <v>9383209</v>
      </c>
      <c r="AB129" s="780"/>
      <c r="AC129" s="780"/>
      <c r="AD129" s="780"/>
      <c r="AE129" s="781"/>
      <c r="AF129" s="782">
        <v>9133551</v>
      </c>
      <c r="AG129" s="780"/>
      <c r="AH129" s="780"/>
      <c r="AI129" s="780"/>
      <c r="AJ129" s="781"/>
      <c r="AK129" s="782">
        <v>9228470</v>
      </c>
      <c r="AL129" s="780"/>
      <c r="AM129" s="780"/>
      <c r="AN129" s="780"/>
      <c r="AO129" s="781"/>
      <c r="AP129" s="783"/>
      <c r="AQ129" s="784"/>
      <c r="AR129" s="784"/>
      <c r="AS129" s="784"/>
      <c r="AT129" s="785"/>
      <c r="AU129" s="233"/>
      <c r="AV129" s="233"/>
      <c r="AW129" s="233"/>
      <c r="AX129" s="751" t="s">
        <v>471</v>
      </c>
      <c r="AY129" s="752"/>
      <c r="AZ129" s="752"/>
      <c r="BA129" s="752"/>
      <c r="BB129" s="752"/>
      <c r="BC129" s="752"/>
      <c r="BD129" s="752"/>
      <c r="BE129" s="753"/>
      <c r="BF129" s="770" t="s">
        <v>122</v>
      </c>
      <c r="BG129" s="771"/>
      <c r="BH129" s="771"/>
      <c r="BI129" s="771"/>
      <c r="BJ129" s="771"/>
      <c r="BK129" s="771"/>
      <c r="BL129" s="772"/>
      <c r="BM129" s="770">
        <v>18.47</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c r="A130" s="774" t="s">
        <v>472</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473</v>
      </c>
      <c r="X130" s="777"/>
      <c r="Y130" s="777"/>
      <c r="Z130" s="778"/>
      <c r="AA130" s="779">
        <v>1100430</v>
      </c>
      <c r="AB130" s="780"/>
      <c r="AC130" s="780"/>
      <c r="AD130" s="780"/>
      <c r="AE130" s="781"/>
      <c r="AF130" s="782">
        <v>1161667</v>
      </c>
      <c r="AG130" s="780"/>
      <c r="AH130" s="780"/>
      <c r="AI130" s="780"/>
      <c r="AJ130" s="781"/>
      <c r="AK130" s="782">
        <v>1180558</v>
      </c>
      <c r="AL130" s="780"/>
      <c r="AM130" s="780"/>
      <c r="AN130" s="780"/>
      <c r="AO130" s="781"/>
      <c r="AP130" s="783"/>
      <c r="AQ130" s="784"/>
      <c r="AR130" s="784"/>
      <c r="AS130" s="784"/>
      <c r="AT130" s="785"/>
      <c r="AU130" s="233"/>
      <c r="AV130" s="233"/>
      <c r="AW130" s="233"/>
      <c r="AX130" s="751" t="s">
        <v>474</v>
      </c>
      <c r="AY130" s="752"/>
      <c r="AZ130" s="752"/>
      <c r="BA130" s="752"/>
      <c r="BB130" s="752"/>
      <c r="BC130" s="752"/>
      <c r="BD130" s="752"/>
      <c r="BE130" s="753"/>
      <c r="BF130" s="754">
        <v>7.7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475</v>
      </c>
      <c r="X131" s="761"/>
      <c r="Y131" s="761"/>
      <c r="Z131" s="762"/>
      <c r="AA131" s="763">
        <v>8282779</v>
      </c>
      <c r="AB131" s="764"/>
      <c r="AC131" s="764"/>
      <c r="AD131" s="764"/>
      <c r="AE131" s="765"/>
      <c r="AF131" s="766">
        <v>7971884</v>
      </c>
      <c r="AG131" s="764"/>
      <c r="AH131" s="764"/>
      <c r="AI131" s="764"/>
      <c r="AJ131" s="765"/>
      <c r="AK131" s="766">
        <v>8047912</v>
      </c>
      <c r="AL131" s="764"/>
      <c r="AM131" s="764"/>
      <c r="AN131" s="764"/>
      <c r="AO131" s="765"/>
      <c r="AP131" s="767"/>
      <c r="AQ131" s="768"/>
      <c r="AR131" s="768"/>
      <c r="AS131" s="768"/>
      <c r="AT131" s="769"/>
      <c r="AU131" s="233"/>
      <c r="AV131" s="233"/>
      <c r="AW131" s="233"/>
      <c r="AX131" s="729" t="s">
        <v>476</v>
      </c>
      <c r="AY131" s="730"/>
      <c r="AZ131" s="730"/>
      <c r="BA131" s="730"/>
      <c r="BB131" s="730"/>
      <c r="BC131" s="730"/>
      <c r="BD131" s="730"/>
      <c r="BE131" s="731"/>
      <c r="BF131" s="732">
        <v>9</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c r="A132" s="738" t="s">
        <v>477</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478</v>
      </c>
      <c r="W132" s="742"/>
      <c r="X132" s="742"/>
      <c r="Y132" s="742"/>
      <c r="Z132" s="743"/>
      <c r="AA132" s="744">
        <v>6.4909494749999999</v>
      </c>
      <c r="AB132" s="745"/>
      <c r="AC132" s="745"/>
      <c r="AD132" s="745"/>
      <c r="AE132" s="746"/>
      <c r="AF132" s="747">
        <v>8.7954114739999998</v>
      </c>
      <c r="AG132" s="745"/>
      <c r="AH132" s="745"/>
      <c r="AI132" s="745"/>
      <c r="AJ132" s="746"/>
      <c r="AK132" s="747">
        <v>7.8284156190000003</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479</v>
      </c>
      <c r="W133" s="721"/>
      <c r="X133" s="721"/>
      <c r="Y133" s="721"/>
      <c r="Z133" s="722"/>
      <c r="AA133" s="723">
        <v>5.6</v>
      </c>
      <c r="AB133" s="724"/>
      <c r="AC133" s="724"/>
      <c r="AD133" s="724"/>
      <c r="AE133" s="725"/>
      <c r="AF133" s="723">
        <v>6.9</v>
      </c>
      <c r="AG133" s="724"/>
      <c r="AH133" s="724"/>
      <c r="AI133" s="724"/>
      <c r="AJ133" s="725"/>
      <c r="AK133" s="723">
        <v>7.7</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ee2CCrjtfzfsy5uKPU/z6J4oxpbTx/Hv6Z9mZZ75eroofvjD0WiQrvgf00jRToxmeJ15RSB8I2dOcxjvz9d+A==" saltValue="GaXXP5d+naXAf1Ql0R1W2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M52" zoomScale="85" zoomScaleNormal="85" zoomScaleSheetLayoutView="85" workbookViewId="0"/>
  </sheetViews>
  <sheetFormatPr defaultColWidth="0" defaultRowHeight="13.5" customHeight="1" zeroHeight="1"/>
  <cols>
    <col min="1" max="120" width="2.7265625" style="260" customWidth="1"/>
    <col min="121" max="121" width="0" style="259" hidden="1" customWidth="1"/>
    <col min="122" max="16384" width="9" style="259" hidden="1"/>
  </cols>
  <sheetData>
    <row r="1" spans="1:120" ht="13">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259"/>
    </row>
    <row r="17" spans="119:120" ht="13">
      <c r="DP17" s="259"/>
    </row>
    <row r="18" spans="119:120" ht="13"/>
    <row r="19" spans="119:120" ht="13"/>
    <row r="20" spans="119:120" ht="13">
      <c r="DO20" s="259"/>
      <c r="DP20" s="259"/>
    </row>
    <row r="21" spans="119:120" ht="13">
      <c r="DP21" s="259"/>
    </row>
    <row r="22" spans="119:120" ht="13"/>
    <row r="23" spans="119:120" ht="13">
      <c r="DO23" s="259"/>
      <c r="DP23" s="259"/>
    </row>
    <row r="24" spans="119:120" ht="13">
      <c r="DP24" s="259"/>
    </row>
    <row r="25" spans="119:120" ht="13">
      <c r="DP25" s="259"/>
    </row>
    <row r="26" spans="119:120" ht="13">
      <c r="DO26" s="259"/>
      <c r="DP26" s="259"/>
    </row>
    <row r="27" spans="119:120" ht="13"/>
    <row r="28" spans="119:120" ht="13">
      <c r="DO28" s="259"/>
      <c r="DP28" s="259"/>
    </row>
    <row r="29" spans="119:120" ht="13">
      <c r="DP29" s="259"/>
    </row>
    <row r="30" spans="119:120" ht="13"/>
    <row r="31" spans="119:120" ht="13">
      <c r="DO31" s="259"/>
      <c r="DP31" s="259"/>
    </row>
    <row r="32" spans="119:120" ht="13"/>
    <row r="33" spans="98:120" ht="13">
      <c r="DO33" s="259"/>
      <c r="DP33" s="259"/>
    </row>
    <row r="34" spans="98:120" ht="13">
      <c r="DM34" s="259"/>
    </row>
    <row r="35" spans="98:120" ht="13">
      <c r="CT35" s="259"/>
      <c r="CU35" s="259"/>
      <c r="CV35" s="259"/>
      <c r="CY35" s="259"/>
      <c r="CZ35" s="259"/>
      <c r="DA35" s="259"/>
      <c r="DD35" s="259"/>
      <c r="DE35" s="259"/>
      <c r="DF35" s="259"/>
      <c r="DI35" s="259"/>
      <c r="DJ35" s="259"/>
      <c r="DK35" s="259"/>
      <c r="DM35" s="259"/>
      <c r="DN35" s="259"/>
      <c r="DO35" s="259"/>
      <c r="DP35" s="259"/>
    </row>
    <row r="36" spans="98:120" ht="13"/>
    <row r="37" spans="98:120" ht="13">
      <c r="CW37" s="259"/>
      <c r="DB37" s="259"/>
      <c r="DG37" s="259"/>
      <c r="DL37" s="259"/>
      <c r="DP37" s="259"/>
    </row>
    <row r="38" spans="98:120" ht="13">
      <c r="CT38" s="259"/>
      <c r="CU38" s="259"/>
      <c r="CV38" s="259"/>
      <c r="CW38" s="259"/>
      <c r="CY38" s="259"/>
      <c r="CZ38" s="259"/>
      <c r="DA38" s="259"/>
      <c r="DB38" s="259"/>
      <c r="DD38" s="259"/>
      <c r="DE38" s="259"/>
      <c r="DF38" s="259"/>
      <c r="DG38" s="259"/>
      <c r="DI38" s="259"/>
      <c r="DJ38" s="259"/>
      <c r="DK38" s="259"/>
      <c r="DL38" s="259"/>
      <c r="DN38" s="259"/>
      <c r="DO38" s="259"/>
      <c r="DP38" s="259"/>
    </row>
    <row r="39" spans="98:120" ht="13"/>
    <row r="40" spans="98:120" ht="13"/>
    <row r="41" spans="98:120" ht="13"/>
    <row r="42" spans="98:120" ht="13"/>
    <row r="43" spans="98:120" ht="13"/>
    <row r="44" spans="98:120" ht="13"/>
    <row r="45" spans="98:120" ht="13"/>
    <row r="46" spans="98:120" ht="13"/>
    <row r="47" spans="98:120" ht="13"/>
    <row r="48" spans="98:120" ht="13"/>
    <row r="49" spans="22:120" ht="13">
      <c r="DN49" s="259"/>
      <c r="DO49" s="259"/>
      <c r="DP49" s="259"/>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259"/>
      <c r="CS63" s="259"/>
      <c r="CX63" s="259"/>
      <c r="DC63" s="259"/>
      <c r="DH63" s="259"/>
    </row>
    <row r="64" spans="22:120" ht="13">
      <c r="V64" s="259"/>
    </row>
    <row r="65" spans="15:120" ht="13">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c r="Q66" s="259"/>
      <c r="S66" s="259"/>
      <c r="U66" s="259"/>
      <c r="DM66" s="259"/>
    </row>
    <row r="67" spans="15:120" ht="13">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row r="69" spans="15:120" ht="13"/>
    <row r="70" spans="15:120" ht="13"/>
    <row r="71" spans="15:120" ht="13"/>
    <row r="72" spans="15:120" ht="13">
      <c r="DP72" s="259"/>
    </row>
    <row r="73" spans="15:120" ht="13">
      <c r="DP73" s="259"/>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259"/>
      <c r="CX96" s="259"/>
      <c r="DC96" s="259"/>
      <c r="DH96" s="259"/>
    </row>
    <row r="97" spans="24:120" ht="13">
      <c r="CS97" s="259"/>
      <c r="CX97" s="259"/>
      <c r="DC97" s="259"/>
      <c r="DH97" s="259"/>
      <c r="DP97" s="260" t="s">
        <v>480</v>
      </c>
    </row>
    <row r="98" spans="24:120" ht="13" hidden="1">
      <c r="CS98" s="259"/>
      <c r="CX98" s="259"/>
      <c r="DC98" s="259"/>
      <c r="DH98" s="259"/>
    </row>
    <row r="99" spans="24:120" ht="13"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t="13" hidden="1">
      <c r="CT103" s="259"/>
      <c r="CV103" s="259"/>
      <c r="CW103" s="259"/>
      <c r="CY103" s="259"/>
      <c r="DA103" s="259"/>
      <c r="DB103" s="259"/>
      <c r="DD103" s="259"/>
      <c r="DF103" s="259"/>
      <c r="DG103" s="259"/>
      <c r="DI103" s="259"/>
      <c r="DK103" s="259"/>
      <c r="DL103" s="259"/>
      <c r="DM103" s="259"/>
      <c r="DN103" s="259"/>
      <c r="DO103" s="259"/>
      <c r="DP103" s="259"/>
    </row>
    <row r="104" spans="24:120" ht="13" hidden="1">
      <c r="CV104" s="259"/>
      <c r="CW104" s="259"/>
      <c r="DA104" s="259"/>
      <c r="DB104" s="259"/>
      <c r="DF104" s="259"/>
      <c r="DG104" s="259"/>
      <c r="DK104" s="259"/>
      <c r="DL104" s="259"/>
      <c r="DN104" s="259"/>
      <c r="DO104" s="259"/>
      <c r="DP104" s="259"/>
    </row>
    <row r="105" spans="24:120" ht="12.75" hidden="1" customHeight="1"/>
  </sheetData>
  <sheetProtection algorithmName="SHA-512" hashValue="hK22pJCnFrVZU7Hnz5UNktpTyemAeY3JMp00QSmdDP4giF73X1cfw0s4wduSLiyS/kRmrvqUL4fM6ijejGdeVA==" saltValue="13iFokeLkVH2BuEc+iBqe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I44" zoomScale="90" zoomScaleNormal="90" zoomScaleSheetLayoutView="55" workbookViewId="0"/>
  </sheetViews>
  <sheetFormatPr defaultColWidth="0" defaultRowHeight="13.5" customHeight="1" zeroHeight="1"/>
  <cols>
    <col min="1" max="116" width="2.6328125" style="260" customWidth="1"/>
    <col min="117" max="16384" width="9" style="259" hidden="1"/>
  </cols>
  <sheetData>
    <row r="1" spans="2:116" ht="13">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row r="3" spans="2:116" ht="13"/>
    <row r="4" spans="2:116" ht="13">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row r="20" spans="9:116" ht="13"/>
    <row r="21" spans="9:116" ht="13">
      <c r="DL21" s="259"/>
    </row>
    <row r="22" spans="9:116" ht="13">
      <c r="DI22" s="259"/>
      <c r="DJ22" s="259"/>
      <c r="DK22" s="259"/>
      <c r="DL22" s="259"/>
    </row>
    <row r="23" spans="9:116" ht="13">
      <c r="CY23" s="259"/>
      <c r="CZ23" s="259"/>
      <c r="DA23" s="259"/>
      <c r="DB23" s="259"/>
      <c r="DC23" s="259"/>
      <c r="DD23" s="259"/>
      <c r="DE23" s="259"/>
      <c r="DF23" s="259"/>
      <c r="DG23" s="259"/>
      <c r="DH23" s="259"/>
      <c r="DI23" s="259"/>
      <c r="DJ23" s="259"/>
      <c r="DK23" s="259"/>
      <c r="DL23" s="259"/>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259"/>
      <c r="DA35" s="259"/>
      <c r="DB35" s="259"/>
      <c r="DC35" s="259"/>
      <c r="DD35" s="259"/>
      <c r="DE35" s="259"/>
      <c r="DF35" s="259"/>
      <c r="DG35" s="259"/>
      <c r="DH35" s="259"/>
      <c r="DI35" s="259"/>
      <c r="DJ35" s="259"/>
      <c r="DK35" s="259"/>
      <c r="DL35" s="259"/>
    </row>
    <row r="36" spans="15:116" ht="13"/>
    <row r="37" spans="15:116" ht="13">
      <c r="DL37" s="259"/>
    </row>
    <row r="38" spans="15:116" ht="13">
      <c r="DI38" s="259"/>
      <c r="DJ38" s="259"/>
      <c r="DK38" s="259"/>
      <c r="DL38" s="259"/>
    </row>
    <row r="39" spans="15:116" ht="13"/>
    <row r="40" spans="15:116" ht="13"/>
    <row r="41" spans="15:116" ht="13"/>
    <row r="42" spans="15:116" ht="13"/>
    <row r="43" spans="15:116" ht="13">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c r="DL44" s="259"/>
    </row>
    <row r="45" spans="15:116" ht="13"/>
    <row r="46" spans="15:116" ht="13">
      <c r="DA46" s="259"/>
      <c r="DB46" s="259"/>
      <c r="DC46" s="259"/>
      <c r="DD46" s="259"/>
      <c r="DE46" s="259"/>
      <c r="DF46" s="259"/>
      <c r="DG46" s="259"/>
      <c r="DH46" s="259"/>
      <c r="DI46" s="259"/>
      <c r="DJ46" s="259"/>
      <c r="DK46" s="259"/>
      <c r="DL46" s="259"/>
    </row>
    <row r="47" spans="15:116" ht="13"/>
    <row r="48" spans="15:116" ht="13"/>
    <row r="49" spans="104:116" ht="13"/>
    <row r="50" spans="104:116" ht="13">
      <c r="CZ50" s="259"/>
      <c r="DA50" s="259"/>
      <c r="DB50" s="259"/>
      <c r="DC50" s="259"/>
      <c r="DD50" s="259"/>
      <c r="DE50" s="259"/>
      <c r="DF50" s="259"/>
      <c r="DG50" s="259"/>
      <c r="DH50" s="259"/>
      <c r="DI50" s="259"/>
      <c r="DJ50" s="259"/>
      <c r="DK50" s="259"/>
      <c r="DL50" s="259"/>
    </row>
    <row r="51" spans="104:116" ht="13"/>
    <row r="52" spans="104:116" ht="13"/>
    <row r="53" spans="104:116" ht="13">
      <c r="DL53" s="259"/>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259"/>
      <c r="DD67" s="259"/>
      <c r="DE67" s="259"/>
      <c r="DF67" s="259"/>
      <c r="DG67" s="259"/>
      <c r="DH67" s="259"/>
      <c r="DI67" s="259"/>
      <c r="DJ67" s="259"/>
      <c r="DK67" s="259"/>
      <c r="DL67" s="259"/>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sheetData>
  <sheetProtection algorithmName="SHA-512" hashValue="qf54x2T8+aQw3DQawZmutFjfuw8oMA7wxJUL39BELfSew9FN79j92pbGGrPlc5io9D1jpD6DWsp/egAnOcbWdA==" saltValue="qHAlsU7laz3082MT0iXCC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30" workbookViewId="0"/>
  </sheetViews>
  <sheetFormatPr defaultColWidth="0" defaultRowHeight="13.5" customHeight="1" zeroHeight="1"/>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c r="AS1" s="262"/>
      <c r="AT1" s="262"/>
    </row>
    <row r="2" spans="1:46" ht="13">
      <c r="AS2" s="262"/>
      <c r="AT2" s="262"/>
    </row>
    <row r="3" spans="1:46" ht="13">
      <c r="AS3" s="262"/>
      <c r="AT3" s="262"/>
    </row>
    <row r="4" spans="1:46" ht="13">
      <c r="AS4" s="262"/>
      <c r="AT4" s="262"/>
    </row>
    <row r="5" spans="1:46" ht="16.5">
      <c r="A5" s="263" t="s">
        <v>481</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482</v>
      </c>
      <c r="AL6" s="267"/>
      <c r="AM6" s="267"/>
      <c r="AN6" s="267"/>
      <c r="AO6" s="262"/>
      <c r="AP6" s="262"/>
      <c r="AQ6" s="262"/>
      <c r="AR6" s="262"/>
    </row>
    <row r="7" spans="1:46" ht="13.5" customHeight="1">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483</v>
      </c>
      <c r="AP7" s="272"/>
      <c r="AQ7" s="273" t="s">
        <v>484</v>
      </c>
      <c r="AR7" s="274"/>
    </row>
    <row r="8" spans="1:46" ht="13">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485</v>
      </c>
      <c r="AQ8" s="279" t="s">
        <v>486</v>
      </c>
      <c r="AR8" s="280" t="s">
        <v>487</v>
      </c>
    </row>
    <row r="9" spans="1:46" ht="13">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488</v>
      </c>
      <c r="AL9" s="1131"/>
      <c r="AM9" s="1131"/>
      <c r="AN9" s="1132"/>
      <c r="AO9" s="281">
        <v>2594214</v>
      </c>
      <c r="AP9" s="281">
        <v>85924</v>
      </c>
      <c r="AQ9" s="282">
        <v>90724</v>
      </c>
      <c r="AR9" s="283">
        <v>-5.3</v>
      </c>
    </row>
    <row r="10" spans="1:46" ht="13.5" customHeight="1">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489</v>
      </c>
      <c r="AL10" s="1131"/>
      <c r="AM10" s="1131"/>
      <c r="AN10" s="1132"/>
      <c r="AO10" s="284">
        <v>334343</v>
      </c>
      <c r="AP10" s="284">
        <v>11074</v>
      </c>
      <c r="AQ10" s="285">
        <v>11342</v>
      </c>
      <c r="AR10" s="286">
        <v>-2.4</v>
      </c>
    </row>
    <row r="11" spans="1:46" ht="13.5" customHeight="1">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490</v>
      </c>
      <c r="AL11" s="1131"/>
      <c r="AM11" s="1131"/>
      <c r="AN11" s="1132"/>
      <c r="AO11" s="284">
        <v>4225</v>
      </c>
      <c r="AP11" s="284">
        <v>140</v>
      </c>
      <c r="AQ11" s="285">
        <v>1033</v>
      </c>
      <c r="AR11" s="286">
        <v>-86.4</v>
      </c>
    </row>
    <row r="12" spans="1:46" ht="13.5" customHeight="1">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491</v>
      </c>
      <c r="AL12" s="1131"/>
      <c r="AM12" s="1131"/>
      <c r="AN12" s="1132"/>
      <c r="AO12" s="284" t="s">
        <v>492</v>
      </c>
      <c r="AP12" s="284" t="s">
        <v>492</v>
      </c>
      <c r="AQ12" s="285">
        <v>16</v>
      </c>
      <c r="AR12" s="286" t="s">
        <v>492</v>
      </c>
    </row>
    <row r="13" spans="1:46" ht="13.5" customHeight="1">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493</v>
      </c>
      <c r="AL13" s="1131"/>
      <c r="AM13" s="1131"/>
      <c r="AN13" s="1132"/>
      <c r="AO13" s="284">
        <v>167050</v>
      </c>
      <c r="AP13" s="284">
        <v>5533</v>
      </c>
      <c r="AQ13" s="285">
        <v>3647</v>
      </c>
      <c r="AR13" s="286">
        <v>51.7</v>
      </c>
    </row>
    <row r="14" spans="1:46" ht="13.5" customHeight="1">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494</v>
      </c>
      <c r="AL14" s="1131"/>
      <c r="AM14" s="1131"/>
      <c r="AN14" s="1132"/>
      <c r="AO14" s="284">
        <v>217001</v>
      </c>
      <c r="AP14" s="284">
        <v>7187</v>
      </c>
      <c r="AQ14" s="285">
        <v>1693</v>
      </c>
      <c r="AR14" s="286">
        <v>324.5</v>
      </c>
    </row>
    <row r="15" spans="1:46" ht="13.5" customHeight="1">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495</v>
      </c>
      <c r="AL15" s="1134"/>
      <c r="AM15" s="1134"/>
      <c r="AN15" s="1135"/>
      <c r="AO15" s="284">
        <v>-191128</v>
      </c>
      <c r="AP15" s="284">
        <v>-6330</v>
      </c>
      <c r="AQ15" s="285">
        <v>-4922</v>
      </c>
      <c r="AR15" s="286">
        <v>28.6</v>
      </c>
    </row>
    <row r="16" spans="1:46" ht="13">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178</v>
      </c>
      <c r="AL16" s="1134"/>
      <c r="AM16" s="1134"/>
      <c r="AN16" s="1135"/>
      <c r="AO16" s="284">
        <v>3125705</v>
      </c>
      <c r="AP16" s="284">
        <v>103528</v>
      </c>
      <c r="AQ16" s="285">
        <v>103533</v>
      </c>
      <c r="AR16" s="286">
        <v>0</v>
      </c>
    </row>
    <row r="17" spans="1:46" ht="13">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496</v>
      </c>
      <c r="AL19" s="262"/>
      <c r="AM19" s="262"/>
      <c r="AN19" s="262"/>
      <c r="AO19" s="262"/>
      <c r="AP19" s="262"/>
      <c r="AQ19" s="262"/>
      <c r="AR19" s="262"/>
    </row>
    <row r="20" spans="1:46" ht="13">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497</v>
      </c>
      <c r="AP20" s="293" t="s">
        <v>498</v>
      </c>
      <c r="AQ20" s="294" t="s">
        <v>499</v>
      </c>
      <c r="AR20" s="295"/>
    </row>
    <row r="21" spans="1:46" s="301" customFormat="1" ht="13">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500</v>
      </c>
      <c r="AL21" s="1137"/>
      <c r="AM21" s="1137"/>
      <c r="AN21" s="1138"/>
      <c r="AO21" s="297">
        <v>9.8000000000000007</v>
      </c>
      <c r="AP21" s="298">
        <v>9.17</v>
      </c>
      <c r="AQ21" s="299">
        <v>0.63</v>
      </c>
      <c r="AR21" s="267"/>
      <c r="AS21" s="300"/>
      <c r="AT21" s="296"/>
    </row>
    <row r="22" spans="1:46" s="301" customFormat="1" ht="13">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501</v>
      </c>
      <c r="AL22" s="1137"/>
      <c r="AM22" s="1137"/>
      <c r="AN22" s="1138"/>
      <c r="AO22" s="302">
        <v>94.2</v>
      </c>
      <c r="AP22" s="303">
        <v>97.2</v>
      </c>
      <c r="AQ22" s="304">
        <v>-3</v>
      </c>
      <c r="AR22" s="288"/>
      <c r="AS22" s="300"/>
      <c r="AT22" s="296"/>
    </row>
    <row r="23" spans="1:46" s="301" customFormat="1" ht="13">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c r="A26" s="1129" t="s">
        <v>502</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
      <c r="A27" s="309"/>
      <c r="AO27" s="262"/>
      <c r="AP27" s="262"/>
      <c r="AQ27" s="262"/>
      <c r="AR27" s="262"/>
      <c r="AS27" s="262"/>
      <c r="AT27" s="262"/>
    </row>
    <row r="28" spans="1:46" ht="16.5">
      <c r="A28" s="263" t="s">
        <v>503</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504</v>
      </c>
      <c r="AL29" s="267"/>
      <c r="AM29" s="267"/>
      <c r="AN29" s="267"/>
      <c r="AO29" s="262"/>
      <c r="AP29" s="262"/>
      <c r="AQ29" s="262"/>
      <c r="AR29" s="262"/>
      <c r="AS29" s="311"/>
    </row>
    <row r="30" spans="1:46" ht="13.5" customHeight="1">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483</v>
      </c>
      <c r="AP30" s="272"/>
      <c r="AQ30" s="273" t="s">
        <v>484</v>
      </c>
      <c r="AR30" s="274"/>
    </row>
    <row r="31" spans="1:46" ht="13">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485</v>
      </c>
      <c r="AQ31" s="279" t="s">
        <v>486</v>
      </c>
      <c r="AR31" s="280" t="s">
        <v>487</v>
      </c>
    </row>
    <row r="32" spans="1:46" ht="27" customHeight="1">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505</v>
      </c>
      <c r="AL32" s="1121"/>
      <c r="AM32" s="1121"/>
      <c r="AN32" s="1122"/>
      <c r="AO32" s="312">
        <v>2430003</v>
      </c>
      <c r="AP32" s="312">
        <v>80485</v>
      </c>
      <c r="AQ32" s="313">
        <v>59793</v>
      </c>
      <c r="AR32" s="314">
        <v>34.6</v>
      </c>
    </row>
    <row r="33" spans="1:46" ht="13.5" customHeight="1">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506</v>
      </c>
      <c r="AL33" s="1121"/>
      <c r="AM33" s="1121"/>
      <c r="AN33" s="1122"/>
      <c r="AO33" s="312" t="s">
        <v>492</v>
      </c>
      <c r="AP33" s="312" t="s">
        <v>492</v>
      </c>
      <c r="AQ33" s="313" t="s">
        <v>492</v>
      </c>
      <c r="AR33" s="314" t="s">
        <v>492</v>
      </c>
    </row>
    <row r="34" spans="1:46" ht="27" customHeight="1">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507</v>
      </c>
      <c r="AL34" s="1121"/>
      <c r="AM34" s="1121"/>
      <c r="AN34" s="1122"/>
      <c r="AO34" s="312" t="s">
        <v>492</v>
      </c>
      <c r="AP34" s="312" t="s">
        <v>492</v>
      </c>
      <c r="AQ34" s="313" t="s">
        <v>492</v>
      </c>
      <c r="AR34" s="314" t="s">
        <v>492</v>
      </c>
    </row>
    <row r="35" spans="1:46" ht="27" customHeight="1">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508</v>
      </c>
      <c r="AL35" s="1121"/>
      <c r="AM35" s="1121"/>
      <c r="AN35" s="1122"/>
      <c r="AO35" s="312">
        <v>143621</v>
      </c>
      <c r="AP35" s="312">
        <v>4757</v>
      </c>
      <c r="AQ35" s="313">
        <v>14599</v>
      </c>
      <c r="AR35" s="314">
        <v>-67.400000000000006</v>
      </c>
    </row>
    <row r="36" spans="1:46" ht="27" customHeight="1">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509</v>
      </c>
      <c r="AL36" s="1121"/>
      <c r="AM36" s="1121"/>
      <c r="AN36" s="1122"/>
      <c r="AO36" s="312">
        <v>113724</v>
      </c>
      <c r="AP36" s="312">
        <v>3767</v>
      </c>
      <c r="AQ36" s="313">
        <v>2530</v>
      </c>
      <c r="AR36" s="314">
        <v>48.9</v>
      </c>
    </row>
    <row r="37" spans="1:46" ht="13.5" customHeight="1">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510</v>
      </c>
      <c r="AL37" s="1121"/>
      <c r="AM37" s="1121"/>
      <c r="AN37" s="1122"/>
      <c r="AO37" s="312" t="s">
        <v>492</v>
      </c>
      <c r="AP37" s="312" t="s">
        <v>492</v>
      </c>
      <c r="AQ37" s="313">
        <v>188</v>
      </c>
      <c r="AR37" s="314" t="s">
        <v>492</v>
      </c>
    </row>
    <row r="38" spans="1:46" ht="27" customHeight="1">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511</v>
      </c>
      <c r="AL38" s="1124"/>
      <c r="AM38" s="1124"/>
      <c r="AN38" s="1125"/>
      <c r="AO38" s="315" t="s">
        <v>492</v>
      </c>
      <c r="AP38" s="315" t="s">
        <v>492</v>
      </c>
      <c r="AQ38" s="316">
        <v>2</v>
      </c>
      <c r="AR38" s="304" t="s">
        <v>492</v>
      </c>
      <c r="AS38" s="311"/>
    </row>
    <row r="39" spans="1:46" ht="13">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512</v>
      </c>
      <c r="AL39" s="1124"/>
      <c r="AM39" s="1124"/>
      <c r="AN39" s="1125"/>
      <c r="AO39" s="312">
        <v>-876766</v>
      </c>
      <c r="AP39" s="312">
        <v>-29040</v>
      </c>
      <c r="AQ39" s="313">
        <v>-4866</v>
      </c>
      <c r="AR39" s="314">
        <v>496.8</v>
      </c>
      <c r="AS39" s="311"/>
    </row>
    <row r="40" spans="1:46" ht="27" customHeight="1">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513</v>
      </c>
      <c r="AL40" s="1121"/>
      <c r="AM40" s="1121"/>
      <c r="AN40" s="1122"/>
      <c r="AO40" s="312">
        <v>-1180558</v>
      </c>
      <c r="AP40" s="312">
        <v>-39102</v>
      </c>
      <c r="AQ40" s="313">
        <v>-49341</v>
      </c>
      <c r="AR40" s="314">
        <v>-20.8</v>
      </c>
      <c r="AS40" s="311"/>
    </row>
    <row r="41" spans="1:46" ht="13">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288</v>
      </c>
      <c r="AL41" s="1127"/>
      <c r="AM41" s="1127"/>
      <c r="AN41" s="1128"/>
      <c r="AO41" s="312">
        <v>630024</v>
      </c>
      <c r="AP41" s="312">
        <v>20867</v>
      </c>
      <c r="AQ41" s="313">
        <v>22906</v>
      </c>
      <c r="AR41" s="314">
        <v>-8.9</v>
      </c>
      <c r="AS41" s="311"/>
    </row>
    <row r="42" spans="1:46" ht="13">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c r="A47" s="321" t="s">
        <v>514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515</v>
      </c>
      <c r="AL48" s="322"/>
      <c r="AM48" s="322"/>
      <c r="AN48" s="322"/>
      <c r="AO48" s="322"/>
      <c r="AP48" s="322"/>
      <c r="AQ48" s="323"/>
      <c r="AR48" s="322"/>
    </row>
    <row r="49" spans="1:44" ht="13.5" customHeight="1">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483</v>
      </c>
      <c r="AN49" s="1115" t="s">
        <v>516</v>
      </c>
      <c r="AO49" s="1116"/>
      <c r="AP49" s="1116"/>
      <c r="AQ49" s="1116"/>
      <c r="AR49" s="1117"/>
    </row>
    <row r="50" spans="1:44" ht="13">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517</v>
      </c>
      <c r="AO50" s="329" t="s">
        <v>518</v>
      </c>
      <c r="AP50" s="330" t="s">
        <v>519</v>
      </c>
      <c r="AQ50" s="331" t="s">
        <v>520</v>
      </c>
      <c r="AR50" s="332" t="s">
        <v>521</v>
      </c>
    </row>
    <row r="51" spans="1:44" ht="13">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522</v>
      </c>
      <c r="AL51" s="325"/>
      <c r="AM51" s="333">
        <v>3509997</v>
      </c>
      <c r="AN51" s="334">
        <v>108729</v>
      </c>
      <c r="AO51" s="335">
        <v>40.9</v>
      </c>
      <c r="AP51" s="336">
        <v>79288</v>
      </c>
      <c r="AQ51" s="337">
        <v>21.8</v>
      </c>
      <c r="AR51" s="338">
        <v>19.100000000000001</v>
      </c>
    </row>
    <row r="52" spans="1:44" ht="13">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523</v>
      </c>
      <c r="AM52" s="341">
        <v>2376022</v>
      </c>
      <c r="AN52" s="342">
        <v>73602</v>
      </c>
      <c r="AO52" s="343">
        <v>135.19999999999999</v>
      </c>
      <c r="AP52" s="344">
        <v>41870</v>
      </c>
      <c r="AQ52" s="345">
        <v>9.6</v>
      </c>
      <c r="AR52" s="346">
        <v>125.6</v>
      </c>
    </row>
    <row r="53" spans="1:44" ht="13">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524</v>
      </c>
      <c r="AL53" s="325"/>
      <c r="AM53" s="333">
        <v>717719</v>
      </c>
      <c r="AN53" s="334">
        <v>22742</v>
      </c>
      <c r="AO53" s="335">
        <v>-79.099999999999994</v>
      </c>
      <c r="AP53" s="336">
        <v>84962</v>
      </c>
      <c r="AQ53" s="337">
        <v>7.2</v>
      </c>
      <c r="AR53" s="338">
        <v>-86.3</v>
      </c>
    </row>
    <row r="54" spans="1:44" ht="13">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523</v>
      </c>
      <c r="AM54" s="341">
        <v>357378</v>
      </c>
      <c r="AN54" s="342">
        <v>11324</v>
      </c>
      <c r="AO54" s="343">
        <v>-84.6</v>
      </c>
      <c r="AP54" s="344">
        <v>42793</v>
      </c>
      <c r="AQ54" s="345">
        <v>2.2000000000000002</v>
      </c>
      <c r="AR54" s="346">
        <v>-86.8</v>
      </c>
    </row>
    <row r="55" spans="1:44" ht="13">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525</v>
      </c>
      <c r="AL55" s="325"/>
      <c r="AM55" s="333">
        <v>4369417</v>
      </c>
      <c r="AN55" s="334">
        <v>140333</v>
      </c>
      <c r="AO55" s="335">
        <v>517.1</v>
      </c>
      <c r="AP55" s="336">
        <v>71279</v>
      </c>
      <c r="AQ55" s="337">
        <v>-16.100000000000001</v>
      </c>
      <c r="AR55" s="338">
        <v>533.20000000000005</v>
      </c>
    </row>
    <row r="56" spans="1:44" ht="13">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523</v>
      </c>
      <c r="AM56" s="341">
        <v>3561138</v>
      </c>
      <c r="AN56" s="342">
        <v>114374</v>
      </c>
      <c r="AO56" s="343">
        <v>910</v>
      </c>
      <c r="AP56" s="344">
        <v>36731</v>
      </c>
      <c r="AQ56" s="345">
        <v>-14.2</v>
      </c>
      <c r="AR56" s="346">
        <v>924.2</v>
      </c>
    </row>
    <row r="57" spans="1:44" ht="13">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526</v>
      </c>
      <c r="AL57" s="325"/>
      <c r="AM57" s="333">
        <v>2001255</v>
      </c>
      <c r="AN57" s="334">
        <v>65115</v>
      </c>
      <c r="AO57" s="335">
        <v>-53.6</v>
      </c>
      <c r="AP57" s="336">
        <v>74994</v>
      </c>
      <c r="AQ57" s="337">
        <v>5.2</v>
      </c>
      <c r="AR57" s="338">
        <v>-58.8</v>
      </c>
    </row>
    <row r="58" spans="1:44" ht="13">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523</v>
      </c>
      <c r="AM58" s="341">
        <v>1345572</v>
      </c>
      <c r="AN58" s="342">
        <v>43781</v>
      </c>
      <c r="AO58" s="343">
        <v>-61.7</v>
      </c>
      <c r="AP58" s="344">
        <v>36188</v>
      </c>
      <c r="AQ58" s="345">
        <v>-1.5</v>
      </c>
      <c r="AR58" s="346">
        <v>-60.2</v>
      </c>
    </row>
    <row r="59" spans="1:44" ht="13">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527</v>
      </c>
      <c r="AL59" s="325"/>
      <c r="AM59" s="333">
        <v>4960290</v>
      </c>
      <c r="AN59" s="334">
        <v>164292</v>
      </c>
      <c r="AO59" s="335">
        <v>152.30000000000001</v>
      </c>
      <c r="AP59" s="336">
        <v>71849</v>
      </c>
      <c r="AQ59" s="337">
        <v>-4.2</v>
      </c>
      <c r="AR59" s="338">
        <v>156.5</v>
      </c>
    </row>
    <row r="60" spans="1:44" ht="13">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523</v>
      </c>
      <c r="AM60" s="341">
        <v>1236608</v>
      </c>
      <c r="AN60" s="342">
        <v>40958</v>
      </c>
      <c r="AO60" s="343">
        <v>-6.4</v>
      </c>
      <c r="AP60" s="344">
        <v>36144</v>
      </c>
      <c r="AQ60" s="345">
        <v>-0.1</v>
      </c>
      <c r="AR60" s="346">
        <v>-6.3</v>
      </c>
    </row>
    <row r="61" spans="1:44" ht="13">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528</v>
      </c>
      <c r="AL61" s="347"/>
      <c r="AM61" s="348">
        <v>3111736</v>
      </c>
      <c r="AN61" s="349">
        <v>100242</v>
      </c>
      <c r="AO61" s="350">
        <v>115.5</v>
      </c>
      <c r="AP61" s="351">
        <v>76474</v>
      </c>
      <c r="AQ61" s="352">
        <v>2.8</v>
      </c>
      <c r="AR61" s="338">
        <v>112.7</v>
      </c>
    </row>
    <row r="62" spans="1:44" ht="13">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523</v>
      </c>
      <c r="AM62" s="341">
        <v>1775344</v>
      </c>
      <c r="AN62" s="342">
        <v>56808</v>
      </c>
      <c r="AO62" s="343">
        <v>178.5</v>
      </c>
      <c r="AP62" s="344">
        <v>38745</v>
      </c>
      <c r="AQ62" s="345">
        <v>-0.8</v>
      </c>
      <c r="AR62" s="346">
        <v>179.3</v>
      </c>
    </row>
    <row r="63" spans="1:44" ht="13">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c r="AK67" s="262"/>
      <c r="AL67" s="262"/>
      <c r="AM67" s="262"/>
      <c r="AN67" s="262"/>
      <c r="AO67" s="262"/>
      <c r="AP67" s="262"/>
      <c r="AQ67" s="262"/>
      <c r="AR67" s="262"/>
      <c r="AS67" s="262"/>
      <c r="AT67" s="262"/>
    </row>
    <row r="68" spans="1:46" ht="13.5" hidden="1" customHeight="1">
      <c r="AK68" s="262"/>
      <c r="AL68" s="262"/>
      <c r="AM68" s="262"/>
      <c r="AN68" s="262"/>
      <c r="AO68" s="262"/>
      <c r="AP68" s="262"/>
      <c r="AQ68" s="262"/>
      <c r="AR68" s="262"/>
    </row>
    <row r="69" spans="1:46" ht="13.5" hidden="1" customHeight="1">
      <c r="AK69" s="262"/>
      <c r="AL69" s="262"/>
      <c r="AM69" s="262"/>
      <c r="AN69" s="262"/>
      <c r="AO69" s="262"/>
      <c r="AP69" s="262"/>
      <c r="AQ69" s="262"/>
      <c r="AR69" s="262"/>
    </row>
    <row r="70" spans="1:46" ht="13" hidden="1">
      <c r="AK70" s="262"/>
      <c r="AL70" s="262"/>
      <c r="AM70" s="262"/>
      <c r="AN70" s="262"/>
      <c r="AO70" s="262"/>
      <c r="AP70" s="262"/>
      <c r="AQ70" s="262"/>
      <c r="AR70" s="262"/>
    </row>
    <row r="71" spans="1:46" ht="13" hidden="1">
      <c r="AK71" s="262"/>
      <c r="AL71" s="262"/>
      <c r="AM71" s="262"/>
      <c r="AN71" s="262"/>
      <c r="AO71" s="262"/>
      <c r="AP71" s="262"/>
      <c r="AQ71" s="262"/>
      <c r="AR71" s="262"/>
    </row>
    <row r="72" spans="1:46" ht="13" hidden="1">
      <c r="AK72" s="262"/>
      <c r="AL72" s="262"/>
      <c r="AM72" s="262"/>
      <c r="AN72" s="262"/>
      <c r="AO72" s="262"/>
      <c r="AP72" s="262"/>
      <c r="AQ72" s="262"/>
      <c r="AR72" s="262"/>
    </row>
    <row r="73" spans="1:46" ht="13" hidden="1">
      <c r="AK73" s="262"/>
      <c r="AL73" s="262"/>
      <c r="AM73" s="262"/>
      <c r="AN73" s="262"/>
      <c r="AO73" s="262"/>
      <c r="AP73" s="262"/>
      <c r="AQ73" s="262"/>
      <c r="AR73" s="262"/>
    </row>
  </sheetData>
  <sheetProtection algorithmName="SHA-512" hashValue="PQGaVDylKJKyM/5LnE65emDsk4MPgB2DPaWeu8lLeldR8pzmWM/3r03vzJKNfgqt1Lja9g8J8ZFFtSsSfitOXw==" saltValue="WXu8xfMTwB3i7xRiP8Mlp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I49" zoomScale="90" zoomScaleNormal="90" zoomScaleSheetLayoutView="55" workbookViewId="0"/>
  </sheetViews>
  <sheetFormatPr defaultColWidth="0" defaultRowHeight="13.5" customHeight="1" zeroHeight="1"/>
  <cols>
    <col min="1" max="125" width="2.453125" style="260" customWidth="1"/>
    <col min="126" max="16384" width="9" style="259" hidden="1"/>
  </cols>
  <sheetData>
    <row r="1" spans="2:125"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c r="B2" s="259"/>
      <c r="DG2" s="259"/>
    </row>
    <row r="3" spans="2:125" ht="13">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row r="5" spans="2:125" ht="13"/>
    <row r="6" spans="2:125" ht="13"/>
    <row r="7" spans="2:125" ht="13"/>
    <row r="8" spans="2:125" ht="13"/>
    <row r="9" spans="2:125" ht="13">
      <c r="DU9" s="259"/>
    </row>
    <row r="10" spans="2:125" ht="13"/>
    <row r="11" spans="2:125" ht="13"/>
    <row r="12" spans="2:125" ht="13"/>
    <row r="13" spans="2:125" ht="13"/>
    <row r="14" spans="2:125" ht="13"/>
    <row r="15" spans="2:125" ht="13"/>
    <row r="16" spans="2:125" ht="13"/>
    <row r="17" spans="125:125" ht="13">
      <c r="DU17" s="259"/>
    </row>
    <row r="18" spans="125:125" ht="13"/>
    <row r="19" spans="125:125" ht="13"/>
    <row r="20" spans="125:125" ht="13">
      <c r="DU20" s="259"/>
    </row>
    <row r="21" spans="125:125" ht="13">
      <c r="DU21" s="259"/>
    </row>
    <row r="22" spans="125:125" ht="13"/>
    <row r="23" spans="125:125" ht="13"/>
    <row r="24" spans="125:125" ht="13"/>
    <row r="25" spans="125:125" ht="13"/>
    <row r="26" spans="125:125" ht="13"/>
    <row r="27" spans="125:125" ht="13"/>
    <row r="28" spans="125:125" ht="13">
      <c r="DU28" s="259"/>
    </row>
    <row r="29" spans="125:125" ht="13"/>
    <row r="30" spans="125:125" ht="13"/>
    <row r="31" spans="125:125" ht="13"/>
    <row r="32" spans="125:125" ht="13"/>
    <row r="33" spans="2:125" ht="13">
      <c r="B33" s="259"/>
      <c r="G33" s="259"/>
      <c r="I33" s="259"/>
    </row>
    <row r="34" spans="2:125" ht="13">
      <c r="C34" s="259"/>
      <c r="P34" s="259"/>
      <c r="DE34" s="259"/>
      <c r="DH34" s="259"/>
    </row>
    <row r="35" spans="2:125" ht="13">
      <c r="D35" s="259"/>
      <c r="E35" s="259"/>
      <c r="DG35" s="259"/>
      <c r="DJ35" s="259"/>
      <c r="DP35" s="259"/>
      <c r="DQ35" s="259"/>
      <c r="DR35" s="259"/>
      <c r="DS35" s="259"/>
      <c r="DT35" s="259"/>
      <c r="DU35" s="259"/>
    </row>
    <row r="36" spans="2:125" ht="13">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c r="DU37" s="259"/>
    </row>
    <row r="38" spans="2:125" ht="13">
      <c r="DT38" s="259"/>
      <c r="DU38" s="259"/>
    </row>
    <row r="39" spans="2:125" ht="13"/>
    <row r="40" spans="2:125" ht="13">
      <c r="DH40" s="259"/>
    </row>
    <row r="41" spans="2:125" ht="13">
      <c r="DE41" s="259"/>
    </row>
    <row r="42" spans="2:125" ht="13">
      <c r="DG42" s="259"/>
      <c r="DJ42" s="259"/>
    </row>
    <row r="43" spans="2:125" ht="13">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c r="DU44" s="259"/>
    </row>
    <row r="45" spans="2:125" ht="13"/>
    <row r="46" spans="2:125" ht="13"/>
    <row r="47" spans="2:125" ht="13"/>
    <row r="48" spans="2:125" ht="13">
      <c r="DT48" s="259"/>
      <c r="DU48" s="259"/>
    </row>
    <row r="49" spans="120:125" ht="13">
      <c r="DU49" s="259"/>
    </row>
    <row r="50" spans="120:125" ht="13">
      <c r="DU50" s="259"/>
    </row>
    <row r="51" spans="120:125" ht="13">
      <c r="DP51" s="259"/>
      <c r="DQ51" s="259"/>
      <c r="DR51" s="259"/>
      <c r="DS51" s="259"/>
      <c r="DT51" s="259"/>
      <c r="DU51" s="259"/>
    </row>
    <row r="52" spans="120:125" ht="13"/>
    <row r="53" spans="120:125" ht="13"/>
    <row r="54" spans="120:125" ht="13">
      <c r="DU54" s="259"/>
    </row>
    <row r="55" spans="120:125" ht="13"/>
    <row r="56" spans="120:125" ht="13"/>
    <row r="57" spans="120:125" ht="13"/>
    <row r="58" spans="120:125" ht="13">
      <c r="DU58" s="259"/>
    </row>
    <row r="59" spans="120:125" ht="13"/>
    <row r="60" spans="120:125" ht="13"/>
    <row r="61" spans="120:125" ht="13"/>
    <row r="62" spans="120:125" ht="13"/>
    <row r="63" spans="120:125" ht="13">
      <c r="DU63" s="259"/>
    </row>
    <row r="64" spans="120:125" ht="13">
      <c r="DT64" s="259"/>
      <c r="DU64" s="259"/>
    </row>
    <row r="65" spans="123:125" ht="13"/>
    <row r="66" spans="123:125" ht="13"/>
    <row r="67" spans="123:125" ht="13"/>
    <row r="68" spans="123:125" ht="13"/>
    <row r="69" spans="123:125" ht="13">
      <c r="DS69" s="259"/>
      <c r="DT69" s="259"/>
      <c r="DU69" s="259"/>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259"/>
    </row>
    <row r="83" spans="116:125" ht="13">
      <c r="DM83" s="259"/>
      <c r="DN83" s="259"/>
      <c r="DO83" s="259"/>
      <c r="DP83" s="259"/>
      <c r="DQ83" s="259"/>
      <c r="DR83" s="259"/>
      <c r="DS83" s="259"/>
      <c r="DT83" s="259"/>
      <c r="DU83" s="259"/>
    </row>
    <row r="84" spans="116:125" ht="13"/>
    <row r="85" spans="116:125" ht="13"/>
    <row r="86" spans="116:125" ht="13"/>
    <row r="87" spans="116:125" ht="13"/>
    <row r="88" spans="116:125" ht="13">
      <c r="DU88" s="259"/>
    </row>
    <row r="89" spans="116:125" ht="13"/>
    <row r="90" spans="116:125" ht="13"/>
    <row r="91" spans="116:125" ht="13"/>
    <row r="92" spans="116:125" ht="13.5" customHeight="1"/>
    <row r="93" spans="116:125" ht="13.5" customHeight="1"/>
    <row r="94" spans="116:125" ht="13.5" customHeight="1">
      <c r="DS94" s="259"/>
      <c r="DT94" s="259"/>
      <c r="DU94" s="259"/>
    </row>
    <row r="95" spans="116:125" ht="13.5" customHeight="1">
      <c r="DU95" s="259"/>
    </row>
    <row r="96" spans="116:125" ht="13.5" customHeight="1"/>
    <row r="97" spans="124:125" ht="13.5" customHeight="1"/>
    <row r="98" spans="124:125" ht="13.5" customHeight="1"/>
    <row r="99" spans="124:125" ht="13.5" customHeight="1"/>
    <row r="100" spans="124:125" ht="13.5" customHeight="1"/>
    <row r="101" spans="124:125" ht="13.5" customHeight="1">
      <c r="DU101" s="259"/>
    </row>
    <row r="102" spans="124:125" ht="13.5" customHeight="1"/>
    <row r="103" spans="124:125" ht="13.5" customHeight="1"/>
    <row r="104" spans="124:125" ht="13.5" customHeight="1">
      <c r="DT104" s="259"/>
      <c r="DU104" s="25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9" t="s">
        <v>480</v>
      </c>
    </row>
    <row r="120" spans="125:125" ht="13.5" hidden="1" customHeight="1"/>
    <row r="121" spans="125:125" ht="13.5" hidden="1" customHeight="1">
      <c r="DU121" s="259"/>
    </row>
  </sheetData>
  <sheetProtection algorithmName="SHA-512" hashValue="HgIkM9BcAuPdhsITmypWVtUPgrfhyNDNMUvW/ONGVkk4MRE81DKg7Aa8PuHKFqCHpjdpdf3s0oKY22V0ZUESyw==" saltValue="5bVqdi0ySTfHdl3H2eEl2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55" zoomScale="70" zoomScaleNormal="70" zoomScaleSheetLayoutView="55" workbookViewId="0"/>
  </sheetViews>
  <sheetFormatPr defaultColWidth="0" defaultRowHeight="13.5" customHeight="1" zeroHeight="1"/>
  <cols>
    <col min="1" max="125" width="2.453125" style="260" customWidth="1"/>
    <col min="126" max="142" width="0" style="259" hidden="1" customWidth="1"/>
    <col min="143" max="16384" width="9" style="259" hidden="1"/>
  </cols>
  <sheetData>
    <row r="1" spans="1:125"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c r="B2" s="259"/>
      <c r="T2" s="259"/>
    </row>
    <row r="3" spans="1:125" ht="13">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259"/>
      <c r="G33" s="259"/>
      <c r="I33" s="259"/>
    </row>
    <row r="34" spans="2:125" ht="13">
      <c r="C34" s="259"/>
      <c r="P34" s="259"/>
      <c r="R34" s="259"/>
      <c r="U34" s="259"/>
    </row>
    <row r="35" spans="2:125" ht="13">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c r="F36" s="259"/>
      <c r="H36" s="259"/>
      <c r="J36" s="259"/>
      <c r="K36" s="259"/>
      <c r="L36" s="259"/>
      <c r="M36" s="259"/>
      <c r="N36" s="259"/>
      <c r="O36" s="259"/>
      <c r="Q36" s="259"/>
      <c r="S36" s="259"/>
      <c r="V36" s="259"/>
    </row>
    <row r="37" spans="2:125" ht="13"/>
    <row r="38" spans="2:125" ht="13"/>
    <row r="39" spans="2:125" ht="13"/>
    <row r="40" spans="2:125" ht="13">
      <c r="U40" s="259"/>
    </row>
    <row r="41" spans="2:125" ht="13">
      <c r="R41" s="259"/>
    </row>
    <row r="42" spans="2:125" ht="13">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c r="Q43" s="259"/>
      <c r="S43" s="259"/>
      <c r="V43" s="259"/>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0" t="s">
        <v>480</v>
      </c>
    </row>
  </sheetData>
  <sheetProtection algorithmName="SHA-512" hashValue="wUnPQM+LoTSVkJG+YYkggIzR4DnHW1YC4dDtzJuGKRwJ8olVs2x3/q5/gWv4VzXK+GM3JFILF0cRIRBFKwdmwA==" saltValue="u6pSwK3GCDLxLdSsayr/E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90" zoomScaleNormal="90" zoomScaleSheetLayoutView="100" workbookViewId="0"/>
  </sheetViews>
  <sheetFormatPr defaultColWidth="0" defaultRowHeight="13.5" customHeight="1" zeroHeight="1"/>
  <cols>
    <col min="1" max="1" width="8.26953125" style="1" customWidth="1"/>
    <col min="2" max="16" width="14.6328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530</v>
      </c>
      <c r="G46" s="8" t="s">
        <v>531</v>
      </c>
      <c r="H46" s="8" t="s">
        <v>532</v>
      </c>
      <c r="I46" s="8" t="s">
        <v>533</v>
      </c>
      <c r="J46" s="9" t="s">
        <v>534</v>
      </c>
    </row>
    <row r="47" spans="2:10" ht="57.75" customHeight="1">
      <c r="B47" s="10"/>
      <c r="C47" s="1139" t="s">
        <v>3</v>
      </c>
      <c r="D47" s="1139"/>
      <c r="E47" s="1140"/>
      <c r="F47" s="11">
        <v>1.66</v>
      </c>
      <c r="G47" s="12">
        <v>2.21</v>
      </c>
      <c r="H47" s="12">
        <v>6.4</v>
      </c>
      <c r="I47" s="12">
        <v>8.1</v>
      </c>
      <c r="J47" s="13">
        <v>10.35</v>
      </c>
    </row>
    <row r="48" spans="2:10" ht="57.75" customHeight="1">
      <c r="B48" s="14"/>
      <c r="C48" s="1141" t="s">
        <v>4</v>
      </c>
      <c r="D48" s="1141"/>
      <c r="E48" s="1142"/>
      <c r="F48" s="15">
        <v>3.62</v>
      </c>
      <c r="G48" s="16">
        <v>13.2</v>
      </c>
      <c r="H48" s="16">
        <v>3.34</v>
      </c>
      <c r="I48" s="16">
        <v>10.51</v>
      </c>
      <c r="J48" s="17">
        <v>13.27</v>
      </c>
    </row>
    <row r="49" spans="2:10" ht="57.75" customHeight="1" thickBot="1">
      <c r="B49" s="18"/>
      <c r="C49" s="1143" t="s">
        <v>5</v>
      </c>
      <c r="D49" s="1143"/>
      <c r="E49" s="1144"/>
      <c r="F49" s="19" t="s">
        <v>535</v>
      </c>
      <c r="G49" s="20">
        <v>10.26</v>
      </c>
      <c r="H49" s="20" t="s">
        <v>536</v>
      </c>
      <c r="I49" s="20">
        <v>8.61</v>
      </c>
      <c r="J49" s="21">
        <v>5.2</v>
      </c>
    </row>
    <row r="50" spans="2:10" ht="13"/>
  </sheetData>
  <sheetProtection algorithmName="SHA-512" hashValue="r34uMrwNhy3MDMJ2Wi5fbAZGUhJffjnTOxdgT0zCYyzkmdWGzKjzga5vzAV6xphR/wVdvXuhlIlc9T5rkV3BHg==" saltValue="kiLvw8s0QMb+JsAwd/zx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Windows ユーザー</cp:lastModifiedBy>
  <cp:lastPrinted>2025-03-10T04:07:18Z</cp:lastPrinted>
  <dcterms:created xsi:type="dcterms:W3CDTF">2025-02-19T05:10:46Z</dcterms:created>
  <dcterms:modified xsi:type="dcterms:W3CDTF">2025-03-11T06:36:11Z</dcterms:modified>
  <cp:category/>
</cp:coreProperties>
</file>